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60E44C04-2771-4B2D-A0CD-B3E327448272}" xr6:coauthVersionLast="36" xr6:coauthVersionMax="36" xr10:uidLastSave="{00000000-0000-0000-0000-000000000000}"/>
  <bookViews>
    <workbookView xWindow="0" yWindow="0" windowWidth="25200" windowHeight="11775" firstSheet="1" activeTab="6" xr2:uid="{00000000-000D-0000-FFFF-FFFF00000000}"/>
  </bookViews>
  <sheets>
    <sheet name="Instructions" sheetId="1" r:id="rId1"/>
    <sheet name="Publication Title" sheetId="13" r:id="rId2"/>
    <sheet name="Example" sheetId="10" state="hidden" r:id="rId3"/>
    <sheet name="Fig.1" sheetId="3" r:id="rId4"/>
    <sheet name="Fig.2" sheetId="11" r:id="rId5"/>
    <sheet name="Fig.3" sheetId="12" r:id="rId6"/>
    <sheet name="Fig.4" sheetId="14" r:id="rId7"/>
    <sheet name="Fig.5" sheetId="15" r:id="rId8"/>
    <sheet name="Fig.6" sheetId="16" r:id="rId9"/>
    <sheet name="Fig.7" sheetId="17" r:id="rId10"/>
    <sheet name="Fig.8" sheetId="18" r:id="rId11"/>
    <sheet name="Fig.9" sheetId="19" r:id="rId12"/>
    <sheet name="Fig.10" sheetId="20" r:id="rId13"/>
    <sheet name="Fig.11" sheetId="21" r:id="rId14"/>
    <sheet name="Fig.12" sheetId="23" r:id="rId15"/>
  </sheets>
  <definedNames>
    <definedName name="_Ref115259789" localSheetId="4">Fig.2!$B$1</definedName>
    <definedName name="_Ref115341701" localSheetId="7">Fig.5!$B$1</definedName>
    <definedName name="_Ref115345799" localSheetId="13">Fig.11!$B$1</definedName>
    <definedName name="_Ref123903607" localSheetId="6">Fig.4!$B$1</definedName>
    <definedName name="_Ref124239830" localSheetId="5">Fig.3!$B$1</definedName>
    <definedName name="_Ref124874078" localSheetId="12">Fig.10!$B$1</definedName>
    <definedName name="_Ref124921820" localSheetId="14">Fig.12!$B$1</definedName>
    <definedName name="_Ref124932501" localSheetId="8">Fig.6!$B$1</definedName>
    <definedName name="_Ref124932527" localSheetId="9">Fig.7!$B$1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23" l="1"/>
  <c r="E55" i="23"/>
  <c r="D55" i="23"/>
  <c r="F54" i="23"/>
  <c r="E54" i="23"/>
  <c r="D54" i="23"/>
  <c r="I53" i="23"/>
  <c r="I54" i="23" s="1"/>
  <c r="F55" i="21"/>
  <c r="E55" i="21"/>
  <c r="D55" i="21"/>
  <c r="F54" i="21"/>
  <c r="E54" i="21"/>
  <c r="D54" i="21"/>
  <c r="I53" i="21"/>
  <c r="I54" i="21" s="1"/>
  <c r="N51" i="21"/>
  <c r="L51" i="21"/>
  <c r="L52" i="21" s="1"/>
  <c r="I51" i="21"/>
  <c r="N50" i="21"/>
  <c r="I50" i="21"/>
  <c r="N49" i="21"/>
  <c r="I49" i="21"/>
  <c r="N48" i="21"/>
  <c r="I48" i="21"/>
  <c r="N47" i="21"/>
  <c r="I47" i="21"/>
  <c r="N46" i="21"/>
  <c r="I46" i="21"/>
  <c r="N45" i="21"/>
  <c r="I45" i="21"/>
  <c r="N44" i="21"/>
  <c r="I44" i="21"/>
  <c r="N43" i="21"/>
  <c r="I43" i="21"/>
  <c r="N42" i="21"/>
  <c r="I42" i="21"/>
  <c r="N41" i="21"/>
  <c r="I41" i="21"/>
  <c r="N40" i="21"/>
  <c r="I40" i="21"/>
  <c r="N39" i="21"/>
  <c r="I39" i="21"/>
  <c r="N38" i="21"/>
  <c r="I38" i="21"/>
  <c r="N37" i="21"/>
  <c r="I37" i="21"/>
  <c r="N36" i="21"/>
  <c r="I36" i="21"/>
  <c r="N35" i="21"/>
  <c r="I35" i="21"/>
  <c r="N34" i="21"/>
  <c r="I34" i="21"/>
  <c r="N33" i="21"/>
  <c r="I33" i="21"/>
  <c r="N32" i="21"/>
  <c r="I32" i="21"/>
  <c r="N31" i="21"/>
  <c r="I31" i="21"/>
  <c r="N30" i="21"/>
  <c r="I30" i="21"/>
  <c r="N29" i="21"/>
  <c r="I29" i="21"/>
  <c r="N28" i="21"/>
  <c r="I28" i="21"/>
  <c r="N27" i="21"/>
  <c r="I27" i="21"/>
  <c r="N26" i="21"/>
  <c r="I26" i="21"/>
  <c r="N25" i="21"/>
  <c r="I25" i="21"/>
  <c r="N24" i="21"/>
  <c r="I24" i="21"/>
  <c r="N23" i="21"/>
  <c r="I23" i="21"/>
  <c r="N22" i="21"/>
  <c r="I22" i="21"/>
  <c r="N21" i="21"/>
  <c r="I21" i="21"/>
  <c r="N20" i="21"/>
  <c r="I20" i="21"/>
  <c r="N19" i="21"/>
  <c r="I19" i="21"/>
  <c r="N18" i="21"/>
  <c r="I18" i="21"/>
  <c r="N17" i="21"/>
  <c r="I17" i="21"/>
  <c r="N16" i="21"/>
  <c r="I16" i="21"/>
  <c r="N15" i="21"/>
  <c r="I15" i="21"/>
  <c r="N14" i="21"/>
  <c r="I14" i="21"/>
  <c r="N13" i="21"/>
  <c r="I13" i="21"/>
  <c r="N12" i="21"/>
  <c r="I12" i="21"/>
  <c r="N11" i="21"/>
  <c r="I11" i="21"/>
  <c r="N10" i="21"/>
  <c r="I10" i="21"/>
  <c r="N9" i="21"/>
  <c r="I9" i="21"/>
  <c r="N8" i="21"/>
  <c r="I8" i="21"/>
  <c r="N7" i="21"/>
  <c r="I7" i="21"/>
  <c r="N6" i="21"/>
  <c r="I6" i="21"/>
  <c r="N5" i="21"/>
  <c r="I5" i="21"/>
  <c r="D152" i="20"/>
  <c r="C152" i="20"/>
  <c r="D151" i="20"/>
  <c r="C151" i="20"/>
  <c r="D150" i="20"/>
  <c r="C150" i="20"/>
  <c r="D149" i="20"/>
  <c r="C149" i="20"/>
  <c r="D148" i="20"/>
  <c r="C148" i="20"/>
  <c r="D147" i="20"/>
  <c r="C147" i="20"/>
  <c r="D146" i="20"/>
  <c r="C146" i="20"/>
  <c r="D145" i="20"/>
  <c r="C145" i="20"/>
  <c r="D144" i="20"/>
  <c r="C144" i="20"/>
  <c r="D143" i="20"/>
  <c r="C143" i="20"/>
  <c r="D142" i="20"/>
  <c r="C142" i="20"/>
  <c r="D141" i="20"/>
  <c r="C141" i="20"/>
  <c r="D140" i="20"/>
  <c r="C140" i="20"/>
  <c r="D139" i="20"/>
  <c r="C139" i="20"/>
  <c r="D138" i="20"/>
  <c r="C138" i="20"/>
  <c r="D137" i="20"/>
  <c r="C137" i="20"/>
  <c r="D136" i="20"/>
  <c r="C136" i="20"/>
  <c r="D135" i="20"/>
  <c r="C135" i="20"/>
  <c r="D134" i="20"/>
  <c r="C134" i="20"/>
  <c r="D133" i="20"/>
  <c r="C133" i="20"/>
  <c r="D132" i="20"/>
  <c r="C132" i="20"/>
  <c r="D131" i="20"/>
  <c r="C131" i="20"/>
  <c r="D130" i="20"/>
  <c r="C130" i="20"/>
  <c r="D129" i="20"/>
  <c r="C129" i="20"/>
  <c r="D128" i="20"/>
  <c r="C128" i="20"/>
  <c r="D127" i="20"/>
  <c r="C127" i="20"/>
  <c r="D126" i="20"/>
  <c r="C126" i="20"/>
  <c r="D125" i="20"/>
  <c r="C125" i="20"/>
  <c r="D124" i="20"/>
  <c r="C124" i="20"/>
  <c r="D123" i="20"/>
  <c r="C123" i="20"/>
  <c r="D122" i="20"/>
  <c r="C122" i="20"/>
  <c r="D121" i="20"/>
  <c r="C121" i="20"/>
  <c r="D120" i="20"/>
  <c r="C120" i="20"/>
  <c r="D119" i="20"/>
  <c r="C119" i="20"/>
  <c r="D118" i="20"/>
  <c r="C118" i="20"/>
  <c r="D117" i="20"/>
  <c r="C117" i="20"/>
  <c r="D116" i="20"/>
  <c r="C116" i="20"/>
  <c r="D115" i="20"/>
  <c r="C115" i="20"/>
  <c r="D114" i="20"/>
  <c r="C114" i="20"/>
  <c r="D113" i="20"/>
  <c r="C113" i="20"/>
  <c r="D112" i="20"/>
  <c r="C112" i="20"/>
  <c r="D111" i="20"/>
  <c r="C111" i="20"/>
  <c r="D110" i="20"/>
  <c r="C110" i="20"/>
  <c r="D109" i="20"/>
  <c r="C109" i="20"/>
  <c r="D108" i="20"/>
  <c r="C108" i="20"/>
  <c r="D107" i="20"/>
  <c r="C107" i="20"/>
  <c r="D106" i="20"/>
  <c r="C106" i="20"/>
  <c r="D105" i="20"/>
  <c r="C105" i="20"/>
  <c r="D104" i="20"/>
  <c r="C104" i="20"/>
  <c r="D103" i="20"/>
  <c r="C103" i="20"/>
  <c r="D102" i="20"/>
  <c r="C102" i="20"/>
  <c r="D101" i="20"/>
  <c r="C101" i="20"/>
  <c r="D100" i="20"/>
  <c r="C100" i="20"/>
  <c r="D99" i="20"/>
  <c r="C99" i="20"/>
  <c r="D98" i="20"/>
  <c r="C98" i="20"/>
  <c r="D97" i="20"/>
  <c r="C97" i="20"/>
  <c r="D96" i="20"/>
  <c r="C96" i="20"/>
  <c r="D95" i="20"/>
  <c r="C95" i="20"/>
  <c r="D94" i="20"/>
  <c r="C94" i="20"/>
  <c r="G94" i="20" s="1"/>
  <c r="G93" i="20"/>
  <c r="D93" i="20"/>
  <c r="C93" i="20"/>
  <c r="D92" i="20"/>
  <c r="C92" i="20"/>
  <c r="D91" i="20"/>
  <c r="C91" i="20"/>
  <c r="D90" i="20"/>
  <c r="C90" i="20"/>
  <c r="D89" i="20"/>
  <c r="C89" i="20"/>
  <c r="D88" i="20"/>
  <c r="C88" i="20"/>
  <c r="D87" i="20"/>
  <c r="C87" i="20"/>
  <c r="D86" i="20"/>
  <c r="C86" i="20"/>
  <c r="D85" i="20"/>
  <c r="C85" i="20"/>
  <c r="D84" i="20"/>
  <c r="C84" i="20"/>
  <c r="D83" i="20"/>
  <c r="C83" i="20"/>
  <c r="D82" i="20"/>
  <c r="C82" i="20"/>
  <c r="D81" i="20"/>
  <c r="C81" i="20"/>
  <c r="D80" i="20"/>
  <c r="C80" i="20"/>
  <c r="D79" i="20"/>
  <c r="C79" i="20"/>
  <c r="D78" i="20"/>
  <c r="C78" i="20"/>
  <c r="D77" i="20"/>
  <c r="C77" i="20"/>
  <c r="D76" i="20"/>
  <c r="C76" i="20"/>
  <c r="D75" i="20"/>
  <c r="C75" i="20"/>
  <c r="D74" i="20"/>
  <c r="C74" i="20"/>
  <c r="D73" i="20"/>
  <c r="C73" i="20"/>
  <c r="D72" i="20"/>
  <c r="C72" i="20"/>
  <c r="D71" i="20"/>
  <c r="C71" i="20"/>
  <c r="D70" i="20"/>
  <c r="C70" i="20"/>
  <c r="D69" i="20"/>
  <c r="C69" i="20"/>
  <c r="D68" i="20"/>
  <c r="C68" i="20"/>
  <c r="D67" i="20"/>
  <c r="C67" i="20"/>
  <c r="D66" i="20"/>
  <c r="C66" i="20"/>
  <c r="D65" i="20"/>
  <c r="C65" i="20"/>
  <c r="D64" i="20"/>
  <c r="C64" i="20"/>
  <c r="G54" i="20" s="1"/>
  <c r="D63" i="20"/>
  <c r="C63" i="20"/>
  <c r="D62" i="20"/>
  <c r="C62" i="20"/>
  <c r="D61" i="20"/>
  <c r="C61" i="20"/>
  <c r="D60" i="20"/>
  <c r="C60" i="20"/>
  <c r="D59" i="20"/>
  <c r="C59" i="20"/>
  <c r="D58" i="20"/>
  <c r="C58" i="20"/>
  <c r="D57" i="20"/>
  <c r="C57" i="20"/>
  <c r="D56" i="20"/>
  <c r="C56" i="20"/>
  <c r="D55" i="20"/>
  <c r="C55" i="20"/>
  <c r="D54" i="20"/>
  <c r="C54" i="20"/>
  <c r="D53" i="20"/>
  <c r="C53" i="20"/>
  <c r="G53" i="20" s="1"/>
  <c r="D52" i="20"/>
  <c r="C52" i="20"/>
  <c r="D51" i="20"/>
  <c r="C51" i="20"/>
  <c r="D50" i="20"/>
  <c r="C50" i="20"/>
  <c r="D49" i="20"/>
  <c r="C49" i="20"/>
  <c r="D48" i="20"/>
  <c r="C48" i="20"/>
  <c r="D47" i="20"/>
  <c r="C47" i="20"/>
  <c r="D46" i="20"/>
  <c r="C46" i="20"/>
  <c r="D45" i="20"/>
  <c r="C45" i="20"/>
  <c r="D44" i="20"/>
  <c r="C44" i="20"/>
  <c r="D43" i="20"/>
  <c r="C43" i="20"/>
  <c r="D42" i="20"/>
  <c r="C42" i="20"/>
  <c r="D41" i="20"/>
  <c r="C41" i="20"/>
  <c r="D40" i="20"/>
  <c r="C40" i="20"/>
  <c r="D39" i="20"/>
  <c r="C39" i="20"/>
  <c r="D38" i="20"/>
  <c r="C38" i="20"/>
  <c r="D37" i="20"/>
  <c r="C37" i="20"/>
  <c r="D36" i="20"/>
  <c r="C36" i="20"/>
  <c r="D35" i="20"/>
  <c r="C35" i="20"/>
  <c r="D34" i="20"/>
  <c r="C34" i="20"/>
  <c r="D33" i="20"/>
  <c r="C33" i="20"/>
  <c r="D32" i="20"/>
  <c r="C32" i="20"/>
  <c r="D31" i="20"/>
  <c r="C31" i="20"/>
  <c r="D30" i="20"/>
  <c r="C30" i="20"/>
  <c r="D29" i="20"/>
  <c r="C29" i="20"/>
  <c r="D28" i="20"/>
  <c r="C28" i="20"/>
  <c r="D27" i="20"/>
  <c r="C27" i="20"/>
  <c r="D26" i="20"/>
  <c r="C26" i="20"/>
  <c r="D25" i="20"/>
  <c r="C25" i="20"/>
  <c r="D24" i="20"/>
  <c r="C24" i="20"/>
  <c r="D23" i="20"/>
  <c r="C23" i="20"/>
  <c r="D22" i="20"/>
  <c r="C22" i="20"/>
  <c r="D21" i="20"/>
  <c r="C21" i="20"/>
  <c r="D20" i="20"/>
  <c r="C20" i="20"/>
  <c r="D19" i="20"/>
  <c r="C19" i="20"/>
  <c r="D18" i="20"/>
  <c r="C18" i="20"/>
  <c r="D17" i="20"/>
  <c r="C17" i="20"/>
  <c r="D16" i="20"/>
  <c r="C16" i="20"/>
  <c r="D15" i="20"/>
  <c r="C15" i="20"/>
  <c r="D14" i="20"/>
  <c r="C14" i="20"/>
  <c r="D13" i="20"/>
  <c r="C13" i="20"/>
  <c r="D12" i="20"/>
  <c r="C12" i="20"/>
  <c r="D11" i="20"/>
  <c r="C11" i="20"/>
  <c r="D10" i="20"/>
  <c r="C10" i="20"/>
  <c r="D9" i="20"/>
  <c r="C9" i="20"/>
  <c r="D8" i="20"/>
  <c r="C8" i="20"/>
  <c r="D7" i="20"/>
  <c r="C7" i="20"/>
  <c r="D6" i="20"/>
  <c r="C6" i="20"/>
  <c r="G6" i="20" s="1"/>
  <c r="G5" i="20"/>
  <c r="D5" i="20"/>
  <c r="C5" i="20"/>
  <c r="C18" i="19"/>
  <c r="C17" i="19"/>
  <c r="C16" i="19"/>
  <c r="C15" i="19"/>
  <c r="C14" i="19"/>
  <c r="C13" i="19"/>
  <c r="C12" i="19"/>
  <c r="C11" i="19"/>
  <c r="C10" i="19"/>
  <c r="C9" i="19"/>
  <c r="C8" i="19"/>
  <c r="C7" i="19"/>
  <c r="C6" i="19"/>
  <c r="C5" i="19"/>
  <c r="H121" i="15"/>
  <c r="G121" i="15"/>
  <c r="F121" i="15"/>
  <c r="E121" i="15"/>
  <c r="D121" i="15"/>
  <c r="C121" i="15"/>
  <c r="H120" i="15"/>
  <c r="G120" i="15"/>
  <c r="F120" i="15"/>
  <c r="E120" i="15"/>
  <c r="D120" i="15"/>
  <c r="C120" i="15"/>
  <c r="D119" i="14"/>
  <c r="D120" i="14" s="1"/>
  <c r="C119" i="14"/>
  <c r="F119" i="14" l="1"/>
</calcChain>
</file>

<file path=xl/sharedStrings.xml><?xml version="1.0" encoding="utf-8"?>
<sst xmlns="http://schemas.openxmlformats.org/spreadsheetml/2006/main" count="347" uniqueCount="235">
  <si>
    <t>Title of the graph</t>
  </si>
  <si>
    <t>Data</t>
  </si>
  <si>
    <t>Source Name</t>
  </si>
  <si>
    <t>Figure 8.4 Revenues per person from a 3p local income tax on all bands, by upper-tier council area, 2018-19 terms</t>
  </si>
  <si>
    <t>Authors’ calculations based on data from HMRC (2018) and ONS (2017, 2019):</t>
  </si>
  <si>
    <t>Figure 8.4. Revenues per person from a 3p local income tax on all bands, 2018-19 terms</t>
  </si>
  <si>
    <t>Based on 2015-16 data, uprated using national income tax outturns and forecasts</t>
  </si>
  <si>
    <t>Barking &amp; Dagenham</t>
  </si>
  <si>
    <t>Barnet</t>
  </si>
  <si>
    <t>Barnsley</t>
  </si>
  <si>
    <t>Bath &amp; North East Somerset</t>
  </si>
  <si>
    <t>Bedford</t>
  </si>
  <si>
    <t>Bexley</t>
  </si>
  <si>
    <t>Birmingham</t>
  </si>
  <si>
    <t>Blackburn with Darwen</t>
  </si>
  <si>
    <t>Blackpool</t>
  </si>
  <si>
    <t>Bolton</t>
  </si>
  <si>
    <t>Bournemouth</t>
  </si>
  <si>
    <t>Bracknell Forest</t>
  </si>
  <si>
    <t>Bradford</t>
  </si>
  <si>
    <t>Brent</t>
  </si>
  <si>
    <t>Brighton &amp; Hove</t>
  </si>
  <si>
    <t>Bristol</t>
  </si>
  <si>
    <t>Bromley</t>
  </si>
  <si>
    <t>Bury</t>
  </si>
  <si>
    <t>Calderdale</t>
  </si>
  <si>
    <t>Camden</t>
  </si>
  <si>
    <t>Central Bedfordshire</t>
  </si>
  <si>
    <t>Cheshire East</t>
  </si>
  <si>
    <t>Cheshire West &amp; Chester</t>
  </si>
  <si>
    <t>City of London</t>
  </si>
  <si>
    <t>Cornwall</t>
  </si>
  <si>
    <t>County Durham</t>
  </si>
  <si>
    <t>Coventry</t>
  </si>
  <si>
    <t>Croydon</t>
  </si>
  <si>
    <t>Darlington</t>
  </si>
  <si>
    <t>Derby</t>
  </si>
  <si>
    <t>Doncaster</t>
  </si>
  <si>
    <t>Dudley</t>
  </si>
  <si>
    <t>Ealing</t>
  </si>
  <si>
    <t>East Riding of Yorkshire</t>
  </si>
  <si>
    <t>Enfield</t>
  </si>
  <si>
    <t>Gateshead</t>
  </si>
  <si>
    <t>Greenwich</t>
  </si>
  <si>
    <t>Hackney</t>
  </si>
  <si>
    <t>Halton</t>
  </si>
  <si>
    <t>Hammersmith &amp; Fulham</t>
  </si>
  <si>
    <t>Haringey</t>
  </si>
  <si>
    <t>Harrow</t>
  </si>
  <si>
    <t>Hartlepool</t>
  </si>
  <si>
    <t>Havering</t>
  </si>
  <si>
    <t>Herefordshire</t>
  </si>
  <si>
    <t>Hillingdon</t>
  </si>
  <si>
    <t>Hounslow</t>
  </si>
  <si>
    <t>Isle of Wight</t>
  </si>
  <si>
    <t>Isles of Scilly</t>
  </si>
  <si>
    <t>Islington</t>
  </si>
  <si>
    <t>Kensington &amp; Chelsea</t>
  </si>
  <si>
    <t>Kingston upon Hull</t>
  </si>
  <si>
    <t>Kingston upon Thames</t>
  </si>
  <si>
    <t>Kirklees</t>
  </si>
  <si>
    <t>Knowsley</t>
  </si>
  <si>
    <t>Lambeth</t>
  </si>
  <si>
    <t>Leeds</t>
  </si>
  <si>
    <t>Leicester</t>
  </si>
  <si>
    <t>Lewisham</t>
  </si>
  <si>
    <t>Liverpool</t>
  </si>
  <si>
    <t>Luton</t>
  </si>
  <si>
    <t>Manchester</t>
  </si>
  <si>
    <t>Medway</t>
  </si>
  <si>
    <t>Merton</t>
  </si>
  <si>
    <t>Middlesbrough</t>
  </si>
  <si>
    <t>Milton Keynes</t>
  </si>
  <si>
    <t>Newcastle upon Tyne</t>
  </si>
  <si>
    <t>Newham</t>
  </si>
  <si>
    <t>North East Lincolnshire</t>
  </si>
  <si>
    <t>North Lincolnshire</t>
  </si>
  <si>
    <t>North Somerset</t>
  </si>
  <si>
    <t>North Tyneside</t>
  </si>
  <si>
    <t>Northumberland</t>
  </si>
  <si>
    <t>Nottingham</t>
  </si>
  <si>
    <t>Oldham</t>
  </si>
  <si>
    <t>Peterborough</t>
  </si>
  <si>
    <t>Plymouth</t>
  </si>
  <si>
    <t>Poole</t>
  </si>
  <si>
    <t>Portsmouth</t>
  </si>
  <si>
    <t>Reading</t>
  </si>
  <si>
    <t>Redbridge</t>
  </si>
  <si>
    <t>Redcar &amp; Cleveland</t>
  </si>
  <si>
    <t>Richmond upon Thames</t>
  </si>
  <si>
    <t>Rochdale</t>
  </si>
  <si>
    <t>Rotherham</t>
  </si>
  <si>
    <t>Rutland</t>
  </si>
  <si>
    <t>Salford</t>
  </si>
  <si>
    <t>Sandwell</t>
  </si>
  <si>
    <t>Sefton</t>
  </si>
  <si>
    <t>Sheffield</t>
  </si>
  <si>
    <t>Shropshire</t>
  </si>
  <si>
    <t>Slough</t>
  </si>
  <si>
    <t>Solihull</t>
  </si>
  <si>
    <t>South Gloucestershire</t>
  </si>
  <si>
    <t>South Tyneside</t>
  </si>
  <si>
    <t>Southampton</t>
  </si>
  <si>
    <t>Southend-on-Sea</t>
  </si>
  <si>
    <t>Southwark</t>
  </si>
  <si>
    <t>St Helens</t>
  </si>
  <si>
    <t>Stockport</t>
  </si>
  <si>
    <t>Stockton-on-Tees</t>
  </si>
  <si>
    <t>Stoke-on-Trent</t>
  </si>
  <si>
    <t>Sunderland</t>
  </si>
  <si>
    <t>Sutton</t>
  </si>
  <si>
    <t>Swindon</t>
  </si>
  <si>
    <t>Tameside</t>
  </si>
  <si>
    <t>Telford &amp; the Wrekin</t>
  </si>
  <si>
    <t>Thurrock</t>
  </si>
  <si>
    <t>Torbay</t>
  </si>
  <si>
    <t>Tower Hamlets</t>
  </si>
  <si>
    <t>Trafford</t>
  </si>
  <si>
    <t>Wakefield</t>
  </si>
  <si>
    <t>Walsall</t>
  </si>
  <si>
    <t>Waltham Forest</t>
  </si>
  <si>
    <t>Wandsworth</t>
  </si>
  <si>
    <t>Warrington</t>
  </si>
  <si>
    <t>West Berkshire</t>
  </si>
  <si>
    <t>Westminster</t>
  </si>
  <si>
    <t>Wigan</t>
  </si>
  <si>
    <t>Wiltshire</t>
  </si>
  <si>
    <t>Windsor &amp; Maidenhead</t>
  </si>
  <si>
    <t>Wirral</t>
  </si>
  <si>
    <t>Wokingham</t>
  </si>
  <si>
    <t>Wolverhampton</t>
  </si>
  <si>
    <t>York</t>
  </si>
  <si>
    <t>Buckinghamshire</t>
  </si>
  <si>
    <t>Cambridgeshire</t>
  </si>
  <si>
    <t>Cumbria</t>
  </si>
  <si>
    <t>Derbyshire</t>
  </si>
  <si>
    <t>Devon</t>
  </si>
  <si>
    <t>Dorset</t>
  </si>
  <si>
    <t>East Sussex</t>
  </si>
  <si>
    <t>Essex</t>
  </si>
  <si>
    <t>Gloucestershire</t>
  </si>
  <si>
    <t>Hampshire</t>
  </si>
  <si>
    <t>Worcestershire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</si>
  <si>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</si>
  <si>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</si>
  <si>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</si>
  <si>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</si>
  <si>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</si>
  <si>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</si>
  <si>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</si>
  <si>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</si>
  <si>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</si>
  <si>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</si>
  <si>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</si>
  <si>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</si>
  <si>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</si>
  <si>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</si>
  <si>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</si>
  <si>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</si>
  <si>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Less -than-full-time rates by staff  group</t>
  </si>
  <si>
    <t>Our analysis uses the Electronic Staff Record (ESR), the monthly payroll for all staff directly employed by the NHS in England. The ESR includes all staff directly contracted to NHS organisations. This excludes staff in primary care – such as GPs – and in contracted-out services. We use data for the period between April 2012 and August 2021. Our sample period includes the first 18 months of the COVID-19 pandemic, but we do not focus on the specific impacts of the pandemic on LTFT working.</t>
  </si>
  <si>
    <t>date</t>
  </si>
  <si>
    <t>Consultants</t>
  </si>
  <si>
    <t>Nurses and midwives</t>
  </si>
  <si>
    <t>Healthcare assistants</t>
  </si>
  <si>
    <t>Whole Economy (UK)</t>
  </si>
  <si>
    <t>age_band</t>
  </si>
  <si>
    <t>Male</t>
  </si>
  <si>
    <t>Female</t>
  </si>
  <si>
    <t>&lt;35</t>
  </si>
  <si>
    <t>35–39</t>
  </si>
  <si>
    <t>40–44</t>
  </si>
  <si>
    <t>45–49</t>
  </si>
  <si>
    <t>50–54</t>
  </si>
  <si>
    <t>55–59</t>
  </si>
  <si>
    <t>60–64</t>
  </si>
  <si>
    <t>65–69</t>
  </si>
  <si>
    <t>Actual</t>
  </si>
  <si>
    <t>Reweighted</t>
  </si>
  <si>
    <t>Male &lt;50</t>
  </si>
  <si>
    <t>Female &lt;50</t>
  </si>
  <si>
    <t>Male 50–59</t>
  </si>
  <si>
    <t>Female 50–59</t>
  </si>
  <si>
    <t>Male 60+</t>
  </si>
  <si>
    <t>Female 60+</t>
  </si>
  <si>
    <t>area2</t>
  </si>
  <si>
    <t>Male &lt;60</t>
  </si>
  <si>
    <t>General surgery</t>
  </si>
  <si>
    <t>Elderly care medicine</t>
  </si>
  <si>
    <t>Trauma and orthopaedic surgery</t>
  </si>
  <si>
    <t>Obstetrics and gynaecology</t>
  </si>
  <si>
    <t>Paediatrics</t>
  </si>
  <si>
    <t>Anaesthetics</t>
  </si>
  <si>
    <t>General medicine</t>
  </si>
  <si>
    <t>Histopathology</t>
  </si>
  <si>
    <t>Accident and emergency</t>
  </si>
  <si>
    <t>Cardiology</t>
  </si>
  <si>
    <t>Ophthalmology</t>
  </si>
  <si>
    <t>Gastroenterology</t>
  </si>
  <si>
    <t>Respiratory medicine</t>
  </si>
  <si>
    <t>Clinical radiology</t>
  </si>
  <si>
    <t>Female &lt;60</t>
  </si>
  <si>
    <t xml:space="preserve"> </t>
  </si>
  <si>
    <t>FE</t>
  </si>
  <si>
    <t>Region</t>
  </si>
  <si>
    <t>Individual trusts</t>
  </si>
  <si>
    <t>Regional average</t>
  </si>
  <si>
    <t>National average</t>
  </si>
  <si>
    <t>North East</t>
  </si>
  <si>
    <t>North West</t>
  </si>
  <si>
    <t>Yorkshire and the Humber</t>
  </si>
  <si>
    <t>East Midlands</t>
  </si>
  <si>
    <t>West Midlands</t>
  </si>
  <si>
    <t>East of England</t>
  </si>
  <si>
    <t>Greater London</t>
  </si>
  <si>
    <t>South East</t>
  </si>
  <si>
    <t>South West</t>
  </si>
  <si>
    <t>time_from_retire</t>
  </si>
  <si>
    <t>0 sessions</t>
  </si>
  <si>
    <t>1–3 sessions</t>
  </si>
  <si>
    <t>4–6 sessions</t>
  </si>
  <si>
    <t>7–9 sessions</t>
  </si>
  <si>
    <t>10+ sessions</t>
  </si>
  <si>
    <t>Part time</t>
  </si>
  <si>
    <t>Average percentage working less than full-time, 2012–21, by age and gender</t>
  </si>
  <si>
    <t>Average weekly sessions worked by LTFT consultants, 2012–21, by age and gender</t>
  </si>
  <si>
    <t>Percentage working less than full-time, over time</t>
  </si>
  <si>
    <t>Percentage working less than full-time, over time, by age and gender</t>
  </si>
  <si>
    <t>Percentage of male consultants working LTFT, 2012–21, by age and clinical specialty</t>
  </si>
  <si>
    <t>Percentage of female consultants working LTFT, 2012–21, by age and clinical specialty</t>
  </si>
  <si>
    <t>Percentage of male and female consultants aged 60+ working LTFT, 2012–21, by clinical specialty</t>
  </si>
  <si>
    <t>Percentage of consultants working LTFT, 2012–21, by clinical specialty, adjusted for age, gender and trust composition</t>
  </si>
  <si>
    <t>Percentage working LTFT, 2012–21, by trust, adjusted for age, gender and clinical specialty composition</t>
  </si>
  <si>
    <t>Change in number of sessions before leaving for consultants aged 60+</t>
  </si>
  <si>
    <t>Change in number of sessions before leaving for consultants aged under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</si>
</sst>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9" formatCode="0.0%"/>
    <numFmt numFmtId="170" formatCode="0.000"/>
    <numFmt numFmtId="171" formatCode="0.000000000000000%"/>
    <numFmt numFmtId="172" formatCode="0.0000"/>
  </numFmts>
  <fonts count="1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72"/>
      <color theme="1"/>
      <name val="Calibri"/>
      <family val="2"/>
      <scheme val="minor"/>
    </font>
    <font>
      <sz val="11"/>
      <color theme="1"/>
      <name val="Calibri"/>
      <family val="2"/>
      <scheme val="minor"/>
    </font>
    <font>
      <sz val="11"/>
      <color rgb="FF000000"/>
      <name val="Times New Roman"/>
      <family val="1"/>
    </font>
    <font>
      <sz val="11"/>
      <name val="Calibri"/>
      <family val="2"/>
    </font>
    <font>
      <sz val="10"/>
      <name val="Arial"/>
      <family val="2"/>
    </font>
  </fonts>
  <fills count="4">
    <fill>
      <patternFill patternType="none"/>
    </fill>
    <fill>
      <patternFill patternType="gray125"/>
    </fill>
    <fill>
      <patternFill patternType="solid">
        <fgColor theme="6" tint="-0.24994659260841701"/>
        <bgColor indexed="64"/>
      </patternFill>
    </fill>
    <fill>
      <patternFill patternType="solid">
        <fgColor rgb="FFFFFF00"/>
        <bgColor indexed="64"/>
      </patternFill>
    </fill>
  </fills>
  <borders count="2">
    <border>
      <left/>
      <right/>
      <top/>
      <bottom/>
      <diagonal/>
    </border>
    <border>
      <left/>
      <right/>
      <top/>
      <bottom style="thin">
        <color auto="1"/>
      </bottom>
      <diagonal/>
    </border>
  </borders>
  <cellStyleXfs count="3">
    <xf numFmtId="0" fontId="0" fillId="0" borderId="0"/>
    <xf numFmtId="9" fontId="6" fillId="0" borderId="0" applyFont="0" applyFill="0" applyBorder="0" applyAlignment="0" applyProtection="0"/>
    <xf numFmtId="0" fontId="8" fillId="0" borderId="0"/>
  </cellStyleXfs>
  <cellXfs count="39">
    <xf numFmtId="0" fontId="0" fillId="0" borderId="0" xfId="0"/>
    <xf numFmtId="0" fontId="4" fillId="0" borderId="0" xfId="0" applyFont="1"/>
    <xf numFmtId="0" fontId="0" fillId="0" borderId="0" xfId="0" applyFont="1"/>
    <xf numFmtId="0" fontId="5"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1" fillId="2" borderId="0" xfId="0" applyFont="1" applyFill="1" applyAlignment="1">
      <alignment horizontal="center" wrapText="1"/>
    </xf>
    <xf numFmtId="0" fontId="0" fillId="0" borderId="0" xfId="0" applyFont="1" applyAlignment="1">
      <alignment horizontal="left" vertical="top" wrapText="1"/>
    </xf>
    <xf numFmtId="0" fontId="2" fillId="0" borderId="0" xfId="0" applyFont="1" applyFill="1" applyBorder="1"/>
    <xf numFmtId="0" fontId="4" fillId="0" borderId="1" xfId="0" applyFont="1" applyBorder="1" applyAlignment="1">
      <alignment horizontal="left" vertical="top" wrapText="1"/>
    </xf>
    <xf numFmtId="0" fontId="3" fillId="0" borderId="0" xfId="0" applyFont="1"/>
    <xf numFmtId="164" fontId="0" fillId="0" borderId="0" xfId="0" applyNumberFormat="1" applyFont="1" applyAlignment="1">
      <alignment horizontal="center"/>
    </xf>
    <xf numFmtId="0" fontId="8" fillId="0" borderId="0" xfId="2"/>
    <xf numFmtId="9" fontId="8" fillId="0" borderId="0" xfId="1" applyFont="1"/>
    <xf numFmtId="14" fontId="8" fillId="0" borderId="0" xfId="2" applyNumberFormat="1" applyBorder="1"/>
    <xf numFmtId="9" fontId="8" fillId="0" borderId="0" xfId="1" applyFont="1" applyBorder="1"/>
    <xf numFmtId="169" fontId="0" fillId="0" borderId="0" xfId="1" applyNumberFormat="1" applyFont="1" applyBorder="1"/>
    <xf numFmtId="9" fontId="0" fillId="0" borderId="0" xfId="1" applyFont="1" applyBorder="1"/>
    <xf numFmtId="169" fontId="9" fillId="0" borderId="0" xfId="1" applyNumberFormat="1" applyFont="1" applyFill="1" applyBorder="1"/>
    <xf numFmtId="1" fontId="0" fillId="0" borderId="0" xfId="0" applyNumberFormat="1" applyBorder="1"/>
    <xf numFmtId="2" fontId="0" fillId="0" borderId="0" xfId="0" applyNumberFormat="1" applyBorder="1"/>
    <xf numFmtId="170" fontId="8" fillId="0" borderId="0" xfId="2" applyNumberFormat="1" applyBorder="1"/>
    <xf numFmtId="169" fontId="0" fillId="0" borderId="0" xfId="1" applyNumberFormat="1" applyFont="1"/>
    <xf numFmtId="171" fontId="0" fillId="0" borderId="0" xfId="0" applyNumberFormat="1"/>
    <xf numFmtId="169" fontId="0" fillId="0" borderId="0" xfId="0" applyNumberFormat="1"/>
    <xf numFmtId="2" fontId="8" fillId="0" borderId="0" xfId="2" applyNumberFormat="1" applyBorder="1"/>
    <xf numFmtId="172" fontId="0" fillId="0" borderId="0" xfId="0" applyNumberFormat="1"/>
    <xf numFmtId="169" fontId="0" fillId="0" borderId="0" xfId="0" applyNumberFormat="1" applyBorder="1"/>
    <xf numFmtId="0" fontId="7" fillId="0" borderId="0" xfId="0" applyFont="1"/>
    <xf numFmtId="2" fontId="0" fillId="0" borderId="0" xfId="0" applyNumberFormat="1"/>
    <xf numFmtId="1" fontId="8" fillId="0" borderId="0" xfId="2" applyNumberFormat="1"/>
    <xf numFmtId="49" fontId="0" fillId="0" borderId="0" xfId="0" applyNumberFormat="1"/>
    <xf numFmtId="1" fontId="0" fillId="0" borderId="0" xfId="0" applyNumberFormat="1"/>
    <xf numFmtId="2" fontId="0" fillId="0" borderId="0" xfId="1" applyNumberFormat="1" applyFont="1"/>
    <xf numFmtId="16" fontId="0" fillId="0" borderId="0" xfId="0" applyNumberFormat="1"/>
    <xf numFmtId="169" fontId="8" fillId="0" borderId="0" xfId="1" applyNumberFormat="1" applyFont="1" applyBorder="1"/>
    <xf numFmtId="169" fontId="0" fillId="3" borderId="0" xfId="1" applyNumberFormat="1" applyFont="1" applyFill="1"/>
    <xf numFmtId="9" fontId="0" fillId="0" borderId="0" xfId="1" applyFont="1"/>
    <xf numFmtId="1" fontId="8" fillId="0" borderId="0" xfId="2" applyNumberFormat="1" applyBorder="1"/>
  </cellXfs>
  <cellStyles count="3">
    <cellStyle name="Normal" xfId="0" builtinId="0"/>
    <cellStyle name="Normal 2" xfId="2" xr:uid="{9911281F-F601-47B7-97C7-7DDFD8D7F134}"/>
    <cellStyle name="Percent" xfId="1" builtinId="5"/>
  </cellStyles>
  <dxfs count="34">
    <dxf>
      <numFmt numFmtId="1" formatCode="0"/>
    </dxf>
    <dxf>
      <numFmt numFmtId="169" formatCode="0.0%"/>
    </dxf>
    <dxf>
      <numFmt numFmtId="169" formatCode="0.0%"/>
    </dxf>
    <dxf>
      <numFmt numFmtId="169" formatCode="0.0%"/>
    </dxf>
    <dxf>
      <numFmt numFmtId="169" formatCode="0.0%"/>
    </dxf>
    <dxf>
      <numFmt numFmtId="169" formatCode="0.0%"/>
    </dxf>
    <dxf>
      <numFmt numFmtId="1" formatCode="0"/>
    </dxf>
    <dxf>
      <numFmt numFmtId="2" formatCode="0.00"/>
    </dxf>
    <dxf>
      <numFmt numFmtId="2" formatCode="0.00"/>
    </dxf>
    <dxf>
      <numFmt numFmtId="2" formatCode="0.00"/>
    </dxf>
    <dxf>
      <numFmt numFmtId="169" formatCode="0.0%"/>
    </dxf>
    <dxf>
      <numFmt numFmtId="169" formatCode="0.0%"/>
    </dxf>
    <dxf>
      <numFmt numFmtId="169" formatCode="0.0%"/>
    </dxf>
    <dxf>
      <numFmt numFmtId="169" formatCode="0.0%"/>
    </dxf>
    <dxf>
      <numFmt numFmtId="2" formatCode="0.00"/>
    </dxf>
    <dxf>
      <numFmt numFmtId="2" formatCode="0.00"/>
    </dxf>
    <dxf>
      <numFmt numFmtId="2" formatCode="0.00"/>
    </dxf>
    <dxf>
      <numFmt numFmtId="2" formatCode="0.00"/>
    </dxf>
    <dxf>
      <numFmt numFmtId="2" formatCode="0.00"/>
    </dxf>
    <dxf>
      <numFmt numFmtId="2" formatCode="0.00"/>
    </dxf>
    <dxf>
      <numFmt numFmtId="19" formatCode="dd/mm/yyyy"/>
    </dxf>
    <dxf>
      <numFmt numFmtId="170" formatCode="0.000"/>
    </dxf>
    <dxf>
      <numFmt numFmtId="170" formatCode="0.000"/>
    </dxf>
    <dxf>
      <numFmt numFmtId="19" formatCode="dd/mm/yyyy"/>
    </dxf>
    <dxf>
      <numFmt numFmtId="1" formatCode="0"/>
    </dxf>
    <dxf>
      <numFmt numFmtId="1" formatCode="0"/>
    </dxf>
    <dxf>
      <numFmt numFmtId="1" formatCode="0"/>
    </dxf>
    <dxf>
      <numFmt numFmtId="2" formatCode="0.00"/>
    </dxf>
    <dxf>
      <numFmt numFmtId="2" formatCode="0.00"/>
    </dxf>
    <dxf>
      <numFmt numFmtId="1" formatCode="0"/>
    </dxf>
    <dxf>
      <font>
        <sz val="10"/>
        <color auto="1"/>
        <name val="Arial"/>
        <family val="2"/>
        <scheme val="none"/>
      </font>
      <numFmt numFmtId="169" formatCode="0.0%"/>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auto="1"/>
        <name val="Calibri"/>
        <scheme val="none"/>
      </font>
    </dxf>
    <dxf>
      <numFmt numFmtId="19" formatCode="d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10</xdr:col>
      <xdr:colOff>523875</xdr:colOff>
      <xdr:row>17</xdr:row>
      <xdr:rowOff>19050</xdr:rowOff>
    </xdr:to>
    <xdr:sp macro="" textlink="">
      <xdr:nvSpPr>
        <xdr:cNvPr id="2" name="TextBox 1">
          <a:extLst>
            <a:ext uri="{FF2B5EF4-FFF2-40B4-BE49-F238E27FC236}">
              <a16:creationId xmlns:a16="http://schemas.microsoft.com/office/drawing/2014/main" id="{AE22932C-CD08-4664-B433-4DB6EA776072}"/>
            </a:ext>
          </a:extLst>
        </xdr:cNvPr>
        <xdr:cNvSpPr txBox="1"/>
      </xdr:nvSpPr>
      <xdr:spPr>
        <a:xfrm>
          <a:off x="114300" y="114300"/>
          <a:ext cx="6505575" cy="314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latin typeface="+mn-lt"/>
            </a:rPr>
            <a:t>Steps to take when providing</a:t>
          </a:r>
          <a:r>
            <a:rPr lang="en-GB" sz="1800" b="1" baseline="0">
              <a:latin typeface="+mn-lt"/>
            </a:rPr>
            <a:t> data tables:</a:t>
          </a:r>
        </a:p>
        <a:p>
          <a:endParaRPr lang="en-GB" sz="1800" b="1" baseline="0">
            <a:latin typeface="+mn-lt"/>
          </a:endParaRPr>
        </a:p>
        <a:p>
          <a:r>
            <a:rPr lang="en-GB" sz="1600" b="0" baseline="0">
              <a:latin typeface="+mn-lt"/>
            </a:rPr>
            <a:t>1. First worksheet is for the the title of the publication</a:t>
          </a:r>
        </a:p>
        <a:p>
          <a:endParaRPr lang="en-GB" sz="1600" b="0" baseline="0">
            <a:latin typeface="+mn-lt"/>
          </a:endParaRPr>
        </a:p>
        <a:p>
          <a:r>
            <a:rPr lang="en-GB" sz="1600" b="0" baseline="0">
              <a:latin typeface="+mn-lt"/>
            </a:rPr>
            <a:t>2. Create a new worksheet for each figure in the report</a:t>
          </a:r>
        </a:p>
        <a:p>
          <a:endParaRPr lang="en-GB" sz="1600" b="0" baseline="0">
            <a:latin typeface="+mn-lt"/>
          </a:endParaRPr>
        </a:p>
        <a:p>
          <a:r>
            <a:rPr lang="en-GB" sz="1600" b="0" baseline="0">
              <a:latin typeface="+mn-lt"/>
            </a:rPr>
            <a:t>3. Include the title of the figure </a:t>
          </a:r>
        </a:p>
        <a:p>
          <a:endParaRPr lang="en-GB" sz="1600" b="0" baseline="0">
            <a:latin typeface="+mn-lt"/>
          </a:endParaRPr>
        </a:p>
        <a:p>
          <a:r>
            <a:rPr lang="en-GB" sz="1600" b="0" baseline="0">
              <a:latin typeface="+mn-lt"/>
            </a:rPr>
            <a:t>4. Include the name of the source</a:t>
          </a:r>
        </a:p>
        <a:p>
          <a:endParaRPr lang="en-GB" sz="1600" b="0" baseline="0">
            <a:latin typeface="+mn-lt"/>
          </a:endParaRPr>
        </a:p>
        <a:p>
          <a:r>
            <a:rPr lang="en-GB" sz="1600" b="0" baseline="0">
              <a:latin typeface="+mn-lt"/>
            </a:rPr>
            <a:t>5. Only include data used in the relevant chart</a:t>
          </a:r>
        </a:p>
        <a:p>
          <a:endParaRPr lang="en-GB" sz="1600" b="0" baseline="0">
            <a:latin typeface="+mn-lt"/>
          </a:endParaRPr>
        </a:p>
        <a:p>
          <a:endParaRPr lang="en-GB" sz="1600" b="0" baseline="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19050</xdr:rowOff>
    </xdr:from>
    <xdr:to>
      <xdr:col>8</xdr:col>
      <xdr:colOff>381000</xdr:colOff>
      <xdr:row>13</xdr:row>
      <xdr:rowOff>0</xdr:rowOff>
    </xdr:to>
    <xdr:sp macro="" textlink="">
      <xdr:nvSpPr>
        <xdr:cNvPr id="2" name="TextBox 1">
          <a:extLst>
            <a:ext uri="{FF2B5EF4-FFF2-40B4-BE49-F238E27FC236}">
              <a16:creationId xmlns:a16="http://schemas.microsoft.com/office/drawing/2014/main" id="{7BB5DFD2-2D37-4658-BBB8-0DDB1C649DF3}"/>
            </a:ext>
          </a:extLst>
        </xdr:cNvPr>
        <xdr:cNvSpPr txBox="1"/>
      </xdr:nvSpPr>
      <xdr:spPr>
        <a:xfrm>
          <a:off x="638175" y="209550"/>
          <a:ext cx="4619625" cy="226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i="1"/>
            <a:t>Publication</a:t>
          </a:r>
          <a:r>
            <a:rPr lang="en-GB" sz="1800" i="1" baseline="0"/>
            <a:t> Title</a:t>
          </a:r>
          <a:endParaRPr lang="en-GB" sz="1800" i="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479493-66E1-4E09-8374-4AF6C1490988}" name="Table1" displayName="Table1" ref="B4:F117" totalsRowShown="0">
  <tableColumns count="5">
    <tableColumn id="1" xr3:uid="{21019EE9-8A6C-452F-8D28-C0C9D12E40D0}" name="date" dataDxfId="33" dataCellStyle="Normal 2"/>
    <tableColumn id="2" xr3:uid="{A1970100-779E-4731-BE94-AC343795E336}" name="Consultants" dataCellStyle="Percent"/>
    <tableColumn id="4" xr3:uid="{A676DC0E-205F-49DB-98D5-EFECA6B263F4}" name="Nurses and midwives" dataDxfId="32" dataCellStyle="Percent"/>
    <tableColumn id="5" xr3:uid="{EC2C39AE-E85A-400F-892F-C022DAA7BA29}" name="Healthcare assistants" dataDxfId="31" dataCellStyle="Percent"/>
    <tableColumn id="3" xr3:uid="{B4FB3220-9FD2-4A23-B60A-37F83AA11E87}" name="Whole Economy (UK)" dataDxfId="30" dataCellStyle="Percen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E1F327B-E247-49BA-9986-B22CC28D7516}" name="Table1311" displayName="Table1311" ref="B4:G51" totalsRowShown="0">
  <tableColumns count="6">
    <tableColumn id="1" xr3:uid="{38E596FE-AA24-48E2-9F9E-FE57281E1306}" name="time_from_retire" dataDxfId="6"/>
    <tableColumn id="2" xr3:uid="{C11B5A6E-5BA9-4395-95ED-679C92A4B7AB}" name="0 sessions" dataDxfId="5" dataCellStyle="Percent"/>
    <tableColumn id="3" xr3:uid="{CFCEDBEF-F439-4C44-8975-B9264AF7B66E}" name="1–3 sessions" dataDxfId="4" dataCellStyle="Percent"/>
    <tableColumn id="4" xr3:uid="{8C15FFA5-5D1C-49D9-B76E-A55C14AC1025}" name="4–6 sessions" dataDxfId="3" dataCellStyle="Percent"/>
    <tableColumn id="5" xr3:uid="{2FED94FF-38BD-472E-A6CB-B9DDE991BC16}" name="7–9 sessions" dataDxfId="2" dataCellStyle="Percent"/>
    <tableColumn id="6" xr3:uid="{BC0EDCDB-85D5-435C-8AC4-BABDCD0B6880}" name="10+ sessions" dataDxfId="1" dataCellStyle="Percent"/>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7C85B65-774F-4D39-B316-94802852CB66}" name="Table1315" displayName="Table1315" ref="B4:G51" totalsRowShown="0">
  <tableColumns count="6">
    <tableColumn id="1" xr3:uid="{84F4497D-15D2-4033-8B30-856BDD3D2815}" name="time_from_retire" dataDxfId="0"/>
    <tableColumn id="2" xr3:uid="{89BADF82-7521-4FDA-BB2A-65DA38ED88D3}" name="0 sessions" dataCellStyle="Percent"/>
    <tableColumn id="3" xr3:uid="{495D3E3E-3C39-4F8D-8389-9562AE6F953E}" name="1–3 sessions" dataCellStyle="Percent"/>
    <tableColumn id="4" xr3:uid="{7E25662F-310F-43CB-97AA-0B59F7564CCD}" name="4–6 sessions" dataCellStyle="Percent"/>
    <tableColumn id="5" xr3:uid="{6D58DE94-FCA6-4BA5-89DD-55104CE8A965}" name="7–9 sessions" dataCellStyle="Percent"/>
    <tableColumn id="6" xr3:uid="{26558153-76A9-4282-975A-5BF1C1739E67}" name="10+ sessions" dataCellStyle="Percen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92B0B0-A227-4A6D-AF55-A15CCD81D2F5}" name="Table13" displayName="Table13" ref="B4:D12" totalsRowShown="0">
  <tableColumns count="3">
    <tableColumn id="1" xr3:uid="{777ABC15-08F8-4111-9C0F-3C9BD10DB057}" name="age_band" dataDxfId="29"/>
    <tableColumn id="2" xr3:uid="{E1F0D1A9-D6BE-4932-A00C-CA29B109CB15}" name="Male" dataDxfId="28"/>
    <tableColumn id="3" xr3:uid="{CE33C1EE-FAD4-48A9-8B75-AD30316A39CC}" name="Female" dataDxfId="2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320FFAC-8F46-4AF2-841C-702547DBB3E1}" name="Table14" displayName="Table14" ref="B4:D12" totalsRowShown="0">
  <tableColumns count="3">
    <tableColumn id="1" xr3:uid="{6D83F3F5-2ACF-47C1-9E86-41BA0C5D6BF5}" name="age_band" dataDxfId="26"/>
    <tableColumn id="2" xr3:uid="{1831F616-D547-4002-B912-B0CE80D922E2}" name="Male" dataDxfId="25"/>
    <tableColumn id="3" xr3:uid="{23842AB1-44A5-4B93-AA1C-CDED73D57651}" name="Female" dataDxfId="2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6311DC-1F1D-41E2-B5FD-BF3A799EE34B}" name="Table15" displayName="Table15" ref="B4:D117" totalsRowShown="0">
  <tableColumns count="3">
    <tableColumn id="1" xr3:uid="{25084999-25F8-4234-9FD7-CFE2F531B3B5}" name="date" dataDxfId="23" dataCellStyle="Normal 2"/>
    <tableColumn id="2" xr3:uid="{4D68BB56-F733-45FD-B12E-1FB3E0965990}" name="Actual" dataDxfId="22" dataCellStyle="Normal 2"/>
    <tableColumn id="3" xr3:uid="{DC0CDAD2-4D9C-4A83-8685-8B232E36557D}" name="Reweighted" dataDxfId="2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800B431-3E27-4AC6-A1EE-41E267DFAD75}" name="Table136" displayName="Table136" ref="B4:H117" totalsRowShown="0">
  <tableColumns count="7">
    <tableColumn id="1" xr3:uid="{62E8DE35-32E3-408D-A24C-F3A166B85947}" name="date" dataDxfId="20"/>
    <tableColumn id="2" xr3:uid="{970C4F47-B442-4E57-B7D7-A27FD294E9E9}" name="Male &lt;50" dataDxfId="19"/>
    <tableColumn id="3" xr3:uid="{B2898F7F-9E27-44EC-A162-294D80307260}" name="Female &lt;50" dataDxfId="18"/>
    <tableColumn id="4" xr3:uid="{5D072032-60DD-41F1-8E65-E272D4CEF903}" name="Male 50–59" dataDxfId="17"/>
    <tableColumn id="5" xr3:uid="{118B0C70-9AD0-4CBB-B004-284ED677D707}" name="Female 50–59" dataDxfId="16"/>
    <tableColumn id="6" xr3:uid="{FEE09BB0-2DA7-4FC1-8FB5-D94C4F01DF0D}" name="Male 60+" dataDxfId="15"/>
    <tableColumn id="7" xr3:uid="{215B0B81-6587-432A-B425-ABF270F310F2}" name="Female 60+" dataDxfId="1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2E114E4-B2D0-40F2-8FB7-EC40F7A61D5F}" name="Table137" displayName="Table137" ref="B4:D18" totalsRowShown="0">
  <autoFilter ref="B4:D18" xr:uid="{9A8BD336-F01B-4944-B608-F5E8532CB2C7}"/>
  <sortState ref="B5:E18">
    <sortCondition ref="E1:E15"/>
  </sortState>
  <tableColumns count="3">
    <tableColumn id="1" xr3:uid="{D9C0024D-681B-47F9-AC57-341C21056493}" name="area2"/>
    <tableColumn id="2" xr3:uid="{AE71F582-AB90-4B2A-8AB5-FD5D72368DBA}" name="Male &lt;60" dataDxfId="13"/>
    <tableColumn id="3" xr3:uid="{D2EE8CA2-42BB-4730-930D-20F8911D90CD}" name="Male 60+" dataDxfId="1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0C0602-D532-4334-A49B-EE357CFE3398}" name="Table138" displayName="Table138" ref="B4:D18" totalsRowShown="0">
  <sortState ref="B5:D18">
    <sortCondition ref="D2:D15"/>
  </sortState>
  <tableColumns count="3">
    <tableColumn id="1" xr3:uid="{2B7A03D4-B88F-4BD5-81FD-DE08288E31F1}" name="area2"/>
    <tableColumn id="2" xr3:uid="{19620789-DD97-46C4-9D0D-9FC853F7D8E4}" name="Female &lt;60" dataDxfId="11"/>
    <tableColumn id="3" xr3:uid="{56947CE8-DC79-41B3-88D2-C41DC9AE3C4D}" name="Female 60+" dataDxfId="1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E77C92A-427F-4D71-9289-EF29E438819F}" name="Table19" displayName="Table19" ref="B4:D18" totalsRowShown="0">
  <tableColumns count="3">
    <tableColumn id="1" xr3:uid="{233CD731-1392-4328-BB83-F8F10E0B4A3C}" name=" "/>
    <tableColumn id="2" xr3:uid="{52362F5C-7239-466C-B627-0AFC5CE0637B}" name="Male 60+" dataDxfId="9"/>
    <tableColumn id="3" xr3:uid="{37356AB2-BFC6-4493-8F3A-7C6B8D60F4BE}" name="Female 60+" dataDxfId="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E152BD0-E350-48F7-A1A6-0954424FD5A9}" name="Table1310" displayName="Table1310" ref="B4:C18" totalsRowShown="0">
  <autoFilter ref="B4:C18" xr:uid="{553402A4-FAFC-4EEB-8022-210EB5A9246B}"/>
  <sortState ref="B5:D18">
    <sortCondition descending="1" ref="C1:C15"/>
  </sortState>
  <tableColumns count="2">
    <tableColumn id="1" xr3:uid="{185B0561-31C5-4942-8AC5-0AF178B590E2}" name="area2"/>
    <tableColumn id="2" xr3:uid="{749352B5-4516-4717-BAAD-86D278F56D6D}" name="FE" dataDxfId="7">
      <calculatedColumnFormula>100*E5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N23" sqref="N23"/>
    </sheetView>
  </sheetViews>
  <sheetFormatPr defaultRowHeight="15" x14ac:dyDescent="0.25"/>
  <cols>
    <col min="1" max="1" width="9.140625"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779C-A6A3-4CAF-B582-2FD1EA28AEBB}">
  <dimension ref="A1:L23"/>
  <sheetViews>
    <sheetView workbookViewId="0">
      <selection activeCell="B1" sqref="B1"/>
    </sheetView>
  </sheetViews>
  <sheetFormatPr defaultRowHeight="15" x14ac:dyDescent="0.25"/>
  <cols>
    <col min="1" max="1" width="18.42578125" style="2" customWidth="1"/>
    <col min="2" max="16384" width="9.140625" style="2"/>
  </cols>
  <sheetData>
    <row r="1" spans="1:12" x14ac:dyDescent="0.25">
      <c r="A1" s="1" t="s">
        <v>0</v>
      </c>
      <c r="B1" s="2" t="s">
        <v>229</v>
      </c>
    </row>
    <row r="2" spans="1:12" x14ac:dyDescent="0.25">
      <c r="A2" s="1" t="s">
        <v>2</v>
      </c>
      <c r="B2" s="2" t="s">
        <v>160</v>
      </c>
    </row>
    <row r="3" spans="1:12" x14ac:dyDescent="0.25">
      <c r="A3" s="1"/>
    </row>
    <row r="4" spans="1:12" ht="15" customHeight="1" x14ac:dyDescent="0.25">
      <c r="A4" s="5" t="s">
        <v>1</v>
      </c>
      <c r="B4" t="s">
        <v>185</v>
      </c>
      <c r="C4" t="s">
        <v>201</v>
      </c>
      <c r="D4" t="s">
        <v>184</v>
      </c>
      <c r="E4" s="4"/>
      <c r="F4" s="4"/>
      <c r="G4" s="4"/>
      <c r="H4" s="4"/>
      <c r="I4" s="4"/>
      <c r="J4" s="4"/>
      <c r="K4" s="4"/>
      <c r="L4" s="4"/>
    </row>
    <row r="5" spans="1:12" ht="15" customHeight="1" x14ac:dyDescent="0.25">
      <c r="A5" s="4"/>
      <c r="B5" t="s">
        <v>189</v>
      </c>
      <c r="C5" s="27">
        <v>0.18999297916889191</v>
      </c>
      <c r="D5" s="27">
        <v>0.25552824139595032</v>
      </c>
      <c r="E5" s="4"/>
      <c r="F5" s="4"/>
      <c r="G5" s="4"/>
      <c r="H5" s="4"/>
      <c r="I5" s="4"/>
      <c r="J5" s="4"/>
      <c r="K5" s="4"/>
      <c r="L5" s="4"/>
    </row>
    <row r="6" spans="1:12" ht="15" customHeight="1" x14ac:dyDescent="0.25">
      <c r="A6" s="4"/>
      <c r="B6" t="s">
        <v>195</v>
      </c>
      <c r="C6" s="27">
        <v>0.28827959299087519</v>
      </c>
      <c r="D6" s="27">
        <v>0.30717054009437561</v>
      </c>
      <c r="E6" s="4"/>
      <c r="F6" s="4"/>
      <c r="G6" s="4"/>
      <c r="H6" s="4"/>
      <c r="I6" s="4"/>
      <c r="J6" s="4"/>
      <c r="K6" s="4"/>
      <c r="L6" s="4"/>
    </row>
    <row r="7" spans="1:12" ht="15" customHeight="1" x14ac:dyDescent="0.25">
      <c r="A7" s="4"/>
      <c r="B7" t="s">
        <v>187</v>
      </c>
      <c r="C7" s="27">
        <v>0.15196292102336881</v>
      </c>
      <c r="D7" s="27">
        <v>0.3137570321559906</v>
      </c>
      <c r="E7" s="4"/>
      <c r="F7" s="4"/>
      <c r="G7" s="4"/>
      <c r="H7" s="4"/>
      <c r="I7" s="4"/>
      <c r="J7" s="4"/>
      <c r="K7" s="4"/>
      <c r="L7" s="4"/>
    </row>
    <row r="8" spans="1:12" ht="15" customHeight="1" x14ac:dyDescent="0.25">
      <c r="A8" s="4"/>
      <c r="B8" t="s">
        <v>196</v>
      </c>
      <c r="C8" s="27">
        <v>0.1710376292467117</v>
      </c>
      <c r="D8" s="27">
        <v>0.33820459246635443</v>
      </c>
      <c r="E8" s="4"/>
      <c r="F8" s="4"/>
      <c r="G8" s="4"/>
      <c r="H8" s="4"/>
      <c r="I8" s="4"/>
      <c r="J8" s="4"/>
      <c r="K8" s="4"/>
      <c r="L8" s="4"/>
    </row>
    <row r="9" spans="1:12" ht="15" customHeight="1" x14ac:dyDescent="0.25">
      <c r="A9" s="4"/>
      <c r="B9" t="s">
        <v>190</v>
      </c>
      <c r="C9" s="27">
        <v>0.13568498194217679</v>
      </c>
      <c r="D9" s="27">
        <v>0.34879761934280401</v>
      </c>
      <c r="E9" s="4"/>
      <c r="F9" s="4"/>
      <c r="G9" s="4"/>
      <c r="H9" s="4"/>
      <c r="I9" s="4"/>
      <c r="J9" s="4"/>
      <c r="K9" s="4"/>
      <c r="L9" s="4"/>
    </row>
    <row r="10" spans="1:12" ht="15" customHeight="1" x14ac:dyDescent="0.25">
      <c r="A10" s="4"/>
      <c r="B10" t="s">
        <v>199</v>
      </c>
      <c r="C10" s="27">
        <v>0.31834203004837042</v>
      </c>
      <c r="D10" s="27">
        <v>0.39316239953041082</v>
      </c>
      <c r="E10" s="4"/>
      <c r="F10" s="4"/>
      <c r="G10" s="4"/>
      <c r="H10" s="4"/>
      <c r="I10" s="4"/>
      <c r="J10" s="4"/>
      <c r="K10" s="4"/>
      <c r="L10" s="4"/>
    </row>
    <row r="11" spans="1:12" ht="15" customHeight="1" x14ac:dyDescent="0.25">
      <c r="A11" s="4"/>
      <c r="B11" t="s">
        <v>188</v>
      </c>
      <c r="C11" s="27">
        <v>0.35476547479629522</v>
      </c>
      <c r="D11" s="27">
        <v>0.39539423584938049</v>
      </c>
      <c r="E11" s="4"/>
      <c r="F11" s="4"/>
      <c r="G11" s="4"/>
      <c r="H11" s="4"/>
      <c r="I11" s="4"/>
      <c r="J11" s="4"/>
      <c r="K11" s="4"/>
      <c r="L11" s="4"/>
    </row>
    <row r="12" spans="1:12" ht="15" customHeight="1" x14ac:dyDescent="0.25">
      <c r="A12" s="4"/>
      <c r="B12" t="s">
        <v>194</v>
      </c>
      <c r="C12" s="27">
        <v>0.262287437915802</v>
      </c>
      <c r="D12" s="27">
        <v>0.41814300417900091</v>
      </c>
      <c r="E12" s="4"/>
      <c r="F12" s="4"/>
      <c r="G12" s="4"/>
      <c r="H12" s="4"/>
      <c r="I12" s="4"/>
      <c r="J12" s="4"/>
      <c r="K12" s="4"/>
      <c r="L12" s="4"/>
    </row>
    <row r="13" spans="1:12" ht="15" customHeight="1" x14ac:dyDescent="0.25">
      <c r="A13" s="4"/>
      <c r="B13" t="s">
        <v>192</v>
      </c>
      <c r="C13" s="27">
        <v>0.19858194887638089</v>
      </c>
      <c r="D13" s="27">
        <v>0.432392418384552</v>
      </c>
      <c r="E13" s="4"/>
      <c r="F13" s="4"/>
      <c r="G13" s="4"/>
      <c r="H13" s="4"/>
      <c r="I13" s="4"/>
      <c r="J13" s="4"/>
      <c r="K13" s="4"/>
      <c r="L13" s="4"/>
    </row>
    <row r="14" spans="1:12" ht="15" customHeight="1" x14ac:dyDescent="0.25">
      <c r="A14" s="4"/>
      <c r="B14" t="s">
        <v>193</v>
      </c>
      <c r="C14" s="27">
        <v>0.33777636289596558</v>
      </c>
      <c r="D14" s="27">
        <v>0.43345323204994202</v>
      </c>
      <c r="E14" s="4"/>
      <c r="F14" s="4"/>
      <c r="G14" s="4"/>
      <c r="H14" s="4"/>
      <c r="I14" s="4"/>
      <c r="J14" s="4"/>
      <c r="K14" s="4"/>
      <c r="L14" s="4"/>
    </row>
    <row r="15" spans="1:12" ht="15" customHeight="1" x14ac:dyDescent="0.25">
      <c r="A15" s="4"/>
      <c r="B15" t="s">
        <v>198</v>
      </c>
      <c r="C15" s="27">
        <v>0.2573351263999939</v>
      </c>
      <c r="D15" s="27">
        <v>0.47187501192092901</v>
      </c>
      <c r="E15" s="4"/>
      <c r="F15" s="4"/>
      <c r="G15" s="4"/>
      <c r="H15" s="4"/>
      <c r="I15" s="4"/>
      <c r="J15" s="4"/>
      <c r="K15" s="4"/>
      <c r="L15" s="4"/>
    </row>
    <row r="16" spans="1:12" ht="15" customHeight="1" x14ac:dyDescent="0.25">
      <c r="A16" s="4"/>
      <c r="B16" t="s">
        <v>191</v>
      </c>
      <c r="C16" s="27">
        <v>0.34228226542472839</v>
      </c>
      <c r="D16" s="27">
        <v>0.52060914039611816</v>
      </c>
      <c r="E16" s="4"/>
      <c r="F16" s="4"/>
      <c r="G16" s="4"/>
      <c r="H16" s="4"/>
      <c r="I16" s="4"/>
      <c r="J16" s="4"/>
      <c r="K16" s="4"/>
      <c r="L16" s="4"/>
    </row>
    <row r="17" spans="1:12" ht="15" customHeight="1" x14ac:dyDescent="0.25">
      <c r="A17" s="4"/>
      <c r="B17" s="28" t="s">
        <v>197</v>
      </c>
      <c r="C17" s="27">
        <v>0.27369460463523859</v>
      </c>
      <c r="D17" s="27">
        <v>0.52537906169891357</v>
      </c>
      <c r="E17" s="4"/>
      <c r="F17" s="4"/>
      <c r="G17" s="4"/>
      <c r="H17" s="4"/>
      <c r="I17" s="4"/>
      <c r="J17" s="4"/>
      <c r="K17" s="4"/>
      <c r="L17" s="4"/>
    </row>
    <row r="18" spans="1:12" ht="15" customHeight="1" x14ac:dyDescent="0.25">
      <c r="A18" s="4"/>
      <c r="B18" t="s">
        <v>200</v>
      </c>
      <c r="C18" s="27">
        <v>0.36544713377952581</v>
      </c>
      <c r="D18" s="27">
        <v>0.65112173557281494</v>
      </c>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E2FEC-6807-4628-9058-1D000A5532C1}">
  <dimension ref="A1:L23"/>
  <sheetViews>
    <sheetView workbookViewId="0">
      <selection activeCell="B1" sqref="B1"/>
    </sheetView>
  </sheetViews>
  <sheetFormatPr defaultRowHeight="15" x14ac:dyDescent="0.25"/>
  <cols>
    <col min="1" max="1" width="18.42578125" style="2" customWidth="1"/>
    <col min="2" max="16384" width="9.140625" style="2"/>
  </cols>
  <sheetData>
    <row r="1" spans="1:12" x14ac:dyDescent="0.25">
      <c r="A1" s="1" t="s">
        <v>0</v>
      </c>
      <c r="B1" s="2" t="s">
        <v>230</v>
      </c>
    </row>
    <row r="2" spans="1:12" x14ac:dyDescent="0.25">
      <c r="A2" s="1" t="s">
        <v>2</v>
      </c>
      <c r="B2" s="2" t="s">
        <v>160</v>
      </c>
    </row>
    <row r="3" spans="1:12" x14ac:dyDescent="0.25">
      <c r="A3" s="1"/>
    </row>
    <row r="4" spans="1:12" ht="15" customHeight="1" x14ac:dyDescent="0.25">
      <c r="A4" s="5" t="s">
        <v>1</v>
      </c>
      <c r="B4" t="s">
        <v>202</v>
      </c>
      <c r="C4" t="s">
        <v>183</v>
      </c>
      <c r="D4" t="s">
        <v>184</v>
      </c>
      <c r="E4" s="4"/>
      <c r="F4" s="4"/>
      <c r="G4" s="4"/>
      <c r="H4" s="4"/>
      <c r="I4" s="4"/>
      <c r="J4" s="4"/>
      <c r="K4" s="4"/>
      <c r="L4" s="4"/>
    </row>
    <row r="5" spans="1:12" ht="15" customHeight="1" x14ac:dyDescent="0.25">
      <c r="A5" s="4"/>
      <c r="B5" s="12" t="s">
        <v>187</v>
      </c>
      <c r="C5" s="25">
        <v>0.28360903263092041</v>
      </c>
      <c r="D5" s="25">
        <v>0.3137570321559906</v>
      </c>
      <c r="E5" s="4"/>
      <c r="F5" s="4"/>
      <c r="G5" s="4"/>
      <c r="H5" s="4"/>
      <c r="I5" s="4"/>
      <c r="J5" s="4"/>
      <c r="K5" s="4"/>
      <c r="L5" s="4"/>
    </row>
    <row r="6" spans="1:12" ht="15" customHeight="1" x14ac:dyDescent="0.25">
      <c r="A6" s="4"/>
      <c r="B6" s="12" t="s">
        <v>188</v>
      </c>
      <c r="C6" s="25">
        <v>0.29935139417648321</v>
      </c>
      <c r="D6" s="25">
        <v>0.39539423584938049</v>
      </c>
      <c r="E6" s="4"/>
      <c r="F6" s="4"/>
      <c r="G6" s="4"/>
      <c r="H6" s="4"/>
      <c r="I6" s="4"/>
      <c r="J6" s="4"/>
      <c r="K6" s="4"/>
      <c r="L6" s="4"/>
    </row>
    <row r="7" spans="1:12" ht="15" customHeight="1" x14ac:dyDescent="0.25">
      <c r="A7" s="4"/>
      <c r="B7" s="12" t="s">
        <v>189</v>
      </c>
      <c r="C7" s="25">
        <v>0.3312981128692627</v>
      </c>
      <c r="D7" s="25">
        <v>0.25552824139595032</v>
      </c>
      <c r="E7" s="4"/>
      <c r="F7" s="4"/>
      <c r="G7" s="4"/>
      <c r="H7" s="4"/>
      <c r="I7" s="4"/>
      <c r="J7" s="4"/>
      <c r="K7" s="4"/>
      <c r="L7" s="4"/>
    </row>
    <row r="8" spans="1:12" ht="15" customHeight="1" x14ac:dyDescent="0.25">
      <c r="A8" s="4"/>
      <c r="B8" s="12" t="s">
        <v>190</v>
      </c>
      <c r="C8" s="25">
        <v>0.35270363092422491</v>
      </c>
      <c r="D8" s="25">
        <v>0.34879761934280401</v>
      </c>
      <c r="E8" s="4"/>
      <c r="F8" s="4"/>
      <c r="G8" s="4"/>
      <c r="H8" s="4"/>
      <c r="I8" s="4"/>
      <c r="J8" s="4"/>
      <c r="K8" s="4"/>
      <c r="L8" s="4"/>
    </row>
    <row r="9" spans="1:12" ht="15" customHeight="1" x14ac:dyDescent="0.25">
      <c r="A9" s="4"/>
      <c r="B9" s="12" t="s">
        <v>191</v>
      </c>
      <c r="C9" s="25">
        <v>0.37586304545402532</v>
      </c>
      <c r="D9" s="25">
        <v>0.52060914039611816</v>
      </c>
      <c r="E9" s="4"/>
      <c r="F9" s="4"/>
      <c r="G9" s="4"/>
      <c r="H9" s="4"/>
      <c r="I9" s="4"/>
      <c r="J9" s="4"/>
      <c r="K9" s="4"/>
      <c r="L9" s="4"/>
    </row>
    <row r="10" spans="1:12" ht="15" customHeight="1" x14ac:dyDescent="0.25">
      <c r="A10" s="4"/>
      <c r="B10" s="12" t="s">
        <v>192</v>
      </c>
      <c r="C10" s="25">
        <v>0.406281977891922</v>
      </c>
      <c r="D10" s="25">
        <v>0.432392418384552</v>
      </c>
      <c r="E10" s="4"/>
      <c r="F10" s="4"/>
      <c r="G10" s="4"/>
      <c r="H10" s="4"/>
      <c r="I10" s="4"/>
      <c r="J10" s="4"/>
      <c r="K10" s="4"/>
      <c r="L10" s="4"/>
    </row>
    <row r="11" spans="1:12" ht="15" customHeight="1" x14ac:dyDescent="0.25">
      <c r="A11" s="4"/>
      <c r="B11" s="12" t="s">
        <v>193</v>
      </c>
      <c r="C11" s="25">
        <v>0.42292314767837519</v>
      </c>
      <c r="D11" s="25">
        <v>0.43345323204994202</v>
      </c>
      <c r="E11" s="4"/>
      <c r="F11" s="4"/>
      <c r="G11" s="4"/>
      <c r="H11" s="4"/>
      <c r="I11" s="4"/>
      <c r="J11" s="4"/>
      <c r="K11" s="4"/>
      <c r="L11" s="4"/>
    </row>
    <row r="12" spans="1:12" ht="15" customHeight="1" x14ac:dyDescent="0.25">
      <c r="A12" s="4"/>
      <c r="B12" s="12" t="s">
        <v>194</v>
      </c>
      <c r="C12" s="25">
        <v>0.42885071039199829</v>
      </c>
      <c r="D12" s="25">
        <v>0.41814300417900091</v>
      </c>
      <c r="E12" s="4"/>
      <c r="F12" s="4"/>
      <c r="G12" s="4"/>
      <c r="H12" s="4"/>
      <c r="I12" s="4"/>
      <c r="J12" s="4"/>
      <c r="K12" s="4"/>
      <c r="L12" s="4"/>
    </row>
    <row r="13" spans="1:12" ht="15" customHeight="1" x14ac:dyDescent="0.25">
      <c r="A13" s="4"/>
      <c r="B13" s="12" t="s">
        <v>195</v>
      </c>
      <c r="C13" s="25">
        <v>0.43728852272033691</v>
      </c>
      <c r="D13" s="25">
        <v>0.30717054009437561</v>
      </c>
      <c r="E13" s="4"/>
      <c r="F13" s="4"/>
      <c r="G13" s="4"/>
      <c r="H13" s="4"/>
      <c r="I13" s="4"/>
      <c r="J13" s="4"/>
      <c r="K13" s="4"/>
      <c r="L13" s="4"/>
    </row>
    <row r="14" spans="1:12" ht="15" customHeight="1" x14ac:dyDescent="0.25">
      <c r="A14" s="4"/>
      <c r="B14" s="12" t="s">
        <v>196</v>
      </c>
      <c r="C14" s="25">
        <v>0.448027104139328</v>
      </c>
      <c r="D14" s="25">
        <v>0.33820459246635443</v>
      </c>
      <c r="E14" s="4"/>
      <c r="F14" s="4"/>
      <c r="G14" s="4"/>
      <c r="H14" s="4"/>
      <c r="I14" s="4"/>
      <c r="J14" s="4"/>
      <c r="K14" s="4"/>
      <c r="L14" s="4"/>
    </row>
    <row r="15" spans="1:12" ht="15" customHeight="1" x14ac:dyDescent="0.25">
      <c r="A15" s="4"/>
      <c r="B15" s="28" t="s">
        <v>197</v>
      </c>
      <c r="C15" s="25">
        <v>0.4746263325214386</v>
      </c>
      <c r="D15" s="25">
        <v>0.52537906169891357</v>
      </c>
      <c r="E15" s="4"/>
      <c r="F15" s="4"/>
      <c r="G15" s="4"/>
      <c r="H15" s="4"/>
      <c r="I15" s="4"/>
      <c r="J15" s="4"/>
      <c r="K15" s="4"/>
      <c r="L15" s="4"/>
    </row>
    <row r="16" spans="1:12" ht="15" customHeight="1" x14ac:dyDescent="0.25">
      <c r="A16" s="4"/>
      <c r="B16" s="12" t="s">
        <v>198</v>
      </c>
      <c r="C16" s="25">
        <v>0.48355194926261902</v>
      </c>
      <c r="D16" s="25">
        <v>0.47187501192092901</v>
      </c>
      <c r="E16" s="4"/>
      <c r="F16" s="4"/>
      <c r="G16" s="4"/>
      <c r="H16" s="4"/>
      <c r="I16" s="4"/>
      <c r="J16" s="4"/>
      <c r="K16" s="4"/>
      <c r="L16" s="4"/>
    </row>
    <row r="17" spans="1:12" ht="15" customHeight="1" x14ac:dyDescent="0.25">
      <c r="A17" s="4"/>
      <c r="B17" s="12" t="s">
        <v>199</v>
      </c>
      <c r="C17" s="25">
        <v>0.52793365716934204</v>
      </c>
      <c r="D17" s="25">
        <v>0.39316239953041082</v>
      </c>
      <c r="E17" s="4"/>
      <c r="F17" s="4"/>
      <c r="G17" s="4"/>
      <c r="H17" s="4"/>
      <c r="I17" s="4"/>
      <c r="J17" s="4"/>
      <c r="K17" s="4"/>
      <c r="L17" s="4"/>
    </row>
    <row r="18" spans="1:12" ht="15" customHeight="1" x14ac:dyDescent="0.25">
      <c r="A18" s="4"/>
      <c r="B18" s="12" t="s">
        <v>200</v>
      </c>
      <c r="C18" s="25">
        <v>0.59237009286880493</v>
      </c>
      <c r="D18" s="25">
        <v>0.65112173557281494</v>
      </c>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607F-876B-4F7C-B52E-8DB35B76D354}">
  <dimension ref="A1:L23"/>
  <sheetViews>
    <sheetView workbookViewId="0">
      <selection activeCell="B1" sqref="B1"/>
    </sheetView>
  </sheetViews>
  <sheetFormatPr defaultRowHeight="15" x14ac:dyDescent="0.25"/>
  <cols>
    <col min="1" max="1" width="18.42578125" style="2" customWidth="1"/>
    <col min="2" max="16384" width="9.140625" style="2"/>
  </cols>
  <sheetData>
    <row r="1" spans="1:12" x14ac:dyDescent="0.25">
      <c r="A1" s="1" t="s">
        <v>0</v>
      </c>
      <c r="B1" s="2" t="s">
        <v>231</v>
      </c>
    </row>
    <row r="2" spans="1:12" x14ac:dyDescent="0.25">
      <c r="A2" s="1" t="s">
        <v>2</v>
      </c>
      <c r="B2" s="2" t="s">
        <v>160</v>
      </c>
    </row>
    <row r="3" spans="1:12" x14ac:dyDescent="0.25">
      <c r="A3" s="1"/>
    </row>
    <row r="4" spans="1:12" ht="15" customHeight="1" x14ac:dyDescent="0.25">
      <c r="A4" s="5" t="s">
        <v>1</v>
      </c>
      <c r="B4" t="s">
        <v>185</v>
      </c>
      <c r="C4" t="s">
        <v>203</v>
      </c>
      <c r="D4"/>
      <c r="E4"/>
      <c r="F4" s="4"/>
      <c r="G4" s="4"/>
      <c r="H4" s="4"/>
      <c r="I4" s="4"/>
      <c r="J4" s="4"/>
      <c r="K4" s="4"/>
      <c r="L4" s="4"/>
    </row>
    <row r="5" spans="1:12" ht="15" customHeight="1" x14ac:dyDescent="0.25">
      <c r="A5" s="4"/>
      <c r="B5" t="s">
        <v>197</v>
      </c>
      <c r="C5" s="29">
        <f>100*E5</f>
        <v>5.3895083813771514</v>
      </c>
      <c r="D5" s="30"/>
      <c r="E5" s="29">
        <v>5.3895083813771512E-2</v>
      </c>
      <c r="F5" s="4"/>
      <c r="G5" s="4"/>
      <c r="H5" s="4"/>
      <c r="I5" s="4"/>
      <c r="J5" s="4"/>
      <c r="K5" s="4"/>
      <c r="L5" s="4"/>
    </row>
    <row r="6" spans="1:12" ht="15" customHeight="1" x14ac:dyDescent="0.25">
      <c r="A6" s="4"/>
      <c r="B6" t="s">
        <v>200</v>
      </c>
      <c r="C6" s="29">
        <f t="shared" ref="C6:C18" si="0">100*E6</f>
        <v>4.0258967076809258</v>
      </c>
      <c r="D6" s="30"/>
      <c r="E6" s="29">
        <v>4.025896707680926E-2</v>
      </c>
      <c r="F6" s="4"/>
      <c r="G6" s="4"/>
      <c r="H6" s="4"/>
      <c r="I6" s="4"/>
      <c r="J6" s="4"/>
      <c r="K6" s="4"/>
      <c r="L6" s="4"/>
    </row>
    <row r="7" spans="1:12" ht="15" customHeight="1" x14ac:dyDescent="0.25">
      <c r="A7" s="4"/>
      <c r="B7" t="s">
        <v>191</v>
      </c>
      <c r="C7" s="29">
        <f t="shared" si="0"/>
        <v>1.4725412746002859</v>
      </c>
      <c r="D7" s="30"/>
      <c r="E7" s="29">
        <v>1.472541274600286E-2</v>
      </c>
      <c r="F7" s="4"/>
      <c r="G7" s="4"/>
      <c r="H7" s="4"/>
      <c r="I7" s="4"/>
      <c r="J7" s="4"/>
      <c r="K7" s="4"/>
      <c r="L7" s="4"/>
    </row>
    <row r="8" spans="1:12" ht="15" customHeight="1" x14ac:dyDescent="0.25">
      <c r="A8" s="4"/>
      <c r="B8" t="s">
        <v>195</v>
      </c>
      <c r="C8" s="29">
        <f t="shared" si="0"/>
        <v>0.35032655675967633</v>
      </c>
      <c r="D8" s="30"/>
      <c r="E8" s="29">
        <v>3.5032655675967632E-3</v>
      </c>
      <c r="F8" s="4"/>
      <c r="G8" s="4"/>
      <c r="H8" s="4"/>
      <c r="I8" s="4"/>
      <c r="J8" s="4"/>
      <c r="K8" s="4"/>
      <c r="L8" s="4"/>
    </row>
    <row r="9" spans="1:12" ht="15" customHeight="1" x14ac:dyDescent="0.25">
      <c r="A9" s="4"/>
      <c r="B9" t="s">
        <v>193</v>
      </c>
      <c r="C9" s="29">
        <f t="shared" si="0"/>
        <v>0.21808556762614359</v>
      </c>
      <c r="D9" s="30"/>
      <c r="E9" s="29">
        <v>2.1808556762614359E-3</v>
      </c>
      <c r="F9" s="4"/>
      <c r="G9" s="4"/>
      <c r="H9" s="4"/>
      <c r="I9" s="4"/>
      <c r="J9" s="4"/>
      <c r="K9" s="4"/>
      <c r="L9" s="4"/>
    </row>
    <row r="10" spans="1:12" ht="15" customHeight="1" x14ac:dyDescent="0.25">
      <c r="A10" s="4"/>
      <c r="B10" t="s">
        <v>189</v>
      </c>
      <c r="C10" s="29">
        <f t="shared" si="0"/>
        <v>0.17429022300221919</v>
      </c>
      <c r="D10" s="30"/>
      <c r="E10" s="29">
        <v>1.742902230022192E-3</v>
      </c>
      <c r="F10" s="4"/>
      <c r="G10" s="4"/>
      <c r="H10" s="4"/>
      <c r="I10" s="4"/>
      <c r="J10" s="4"/>
      <c r="K10" s="4"/>
      <c r="L10" s="4"/>
    </row>
    <row r="11" spans="1:12" ht="15" customHeight="1" x14ac:dyDescent="0.25">
      <c r="A11" s="4"/>
      <c r="B11" t="s">
        <v>199</v>
      </c>
      <c r="C11" s="29">
        <f t="shared" si="0"/>
        <v>-0.54143015803908423</v>
      </c>
      <c r="D11" s="30"/>
      <c r="E11" s="29">
        <v>-5.414301580390842E-3</v>
      </c>
      <c r="F11" s="4"/>
      <c r="G11" s="4"/>
      <c r="H11" s="4"/>
      <c r="I11" s="4"/>
      <c r="J11" s="4"/>
      <c r="K11" s="4"/>
      <c r="L11" s="4"/>
    </row>
    <row r="12" spans="1:12" ht="15" customHeight="1" x14ac:dyDescent="0.25">
      <c r="A12" s="4"/>
      <c r="B12" t="s">
        <v>188</v>
      </c>
      <c r="C12" s="29">
        <f t="shared" si="0"/>
        <v>-1.0249434720741299</v>
      </c>
      <c r="D12" s="30"/>
      <c r="E12" s="29">
        <v>-1.02494347207413E-2</v>
      </c>
      <c r="F12" s="4"/>
      <c r="G12" s="4"/>
      <c r="H12" s="4"/>
      <c r="I12" s="4"/>
      <c r="J12" s="4"/>
      <c r="K12" s="4"/>
      <c r="L12" s="4"/>
    </row>
    <row r="13" spans="1:12" ht="15" customHeight="1" x14ac:dyDescent="0.25">
      <c r="A13" s="4"/>
      <c r="B13" t="s">
        <v>194</v>
      </c>
      <c r="C13" s="29">
        <f t="shared" si="0"/>
        <v>-1.4438798632660941</v>
      </c>
      <c r="D13" s="30"/>
      <c r="E13" s="29">
        <v>-1.443879863266094E-2</v>
      </c>
      <c r="F13" s="4"/>
      <c r="G13" s="4"/>
      <c r="H13" s="4"/>
      <c r="I13" s="4"/>
      <c r="J13" s="4"/>
      <c r="K13" s="4"/>
      <c r="L13" s="4"/>
    </row>
    <row r="14" spans="1:12" ht="15" customHeight="1" x14ac:dyDescent="0.25">
      <c r="A14" s="4"/>
      <c r="B14" t="s">
        <v>198</v>
      </c>
      <c r="C14" s="29">
        <f t="shared" si="0"/>
        <v>-2.4171660438789542</v>
      </c>
      <c r="D14" s="30"/>
      <c r="E14" s="29">
        <v>-2.417166043878954E-2</v>
      </c>
      <c r="F14" s="4"/>
      <c r="G14" s="4"/>
      <c r="H14" s="4"/>
      <c r="I14" s="4"/>
      <c r="J14" s="4"/>
      <c r="K14" s="4"/>
      <c r="L14" s="4"/>
    </row>
    <row r="15" spans="1:12" ht="15" customHeight="1" x14ac:dyDescent="0.25">
      <c r="A15" s="4"/>
      <c r="B15" t="s">
        <v>196</v>
      </c>
      <c r="C15" s="29">
        <f t="shared" si="0"/>
        <v>-4.4265875913023773</v>
      </c>
      <c r="D15" s="30"/>
      <c r="E15" s="29">
        <v>-4.4265875913023778E-2</v>
      </c>
      <c r="F15" s="4"/>
      <c r="G15" s="4"/>
      <c r="H15" s="4"/>
      <c r="I15" s="4"/>
      <c r="J15" s="4"/>
      <c r="K15" s="4"/>
      <c r="L15" s="4"/>
    </row>
    <row r="16" spans="1:12" ht="15" customHeight="1" x14ac:dyDescent="0.25">
      <c r="A16" s="4"/>
      <c r="B16" t="s">
        <v>192</v>
      </c>
      <c r="C16" s="29">
        <f t="shared" si="0"/>
        <v>-4.5223858810325019</v>
      </c>
      <c r="D16" s="30"/>
      <c r="E16" s="29">
        <v>-4.5223858810325021E-2</v>
      </c>
      <c r="F16" s="4"/>
      <c r="G16" s="4"/>
      <c r="H16" s="4"/>
      <c r="I16" s="4"/>
      <c r="J16" s="4"/>
      <c r="K16" s="4"/>
      <c r="L16" s="4"/>
    </row>
    <row r="17" spans="1:12" ht="15" customHeight="1" x14ac:dyDescent="0.25">
      <c r="A17" s="4"/>
      <c r="B17" t="s">
        <v>187</v>
      </c>
      <c r="C17" s="29">
        <f t="shared" si="0"/>
        <v>-6.5727475833247881</v>
      </c>
      <c r="D17" s="30"/>
      <c r="E17" s="29">
        <v>-6.5727475833247881E-2</v>
      </c>
      <c r="F17" s="4"/>
      <c r="G17" s="4"/>
      <c r="H17" s="4"/>
      <c r="I17" s="4"/>
      <c r="J17" s="4"/>
      <c r="K17" s="4"/>
      <c r="L17" s="4"/>
    </row>
    <row r="18" spans="1:12" ht="15" customHeight="1" x14ac:dyDescent="0.25">
      <c r="A18" s="4"/>
      <c r="B18" t="s">
        <v>190</v>
      </c>
      <c r="C18" s="29">
        <f t="shared" si="0"/>
        <v>-9.6376429518171367</v>
      </c>
      <c r="D18" s="30"/>
      <c r="E18" s="29">
        <v>-9.6376429518171366E-2</v>
      </c>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8A2A7-D7EA-4432-8710-E92A11386F45}">
  <dimension ref="A1:R152"/>
  <sheetViews>
    <sheetView workbookViewId="0">
      <selection activeCell="B1" sqref="B1"/>
    </sheetView>
  </sheetViews>
  <sheetFormatPr defaultRowHeight="15" x14ac:dyDescent="0.25"/>
  <cols>
    <col min="1" max="1" width="18.42578125" style="2" customWidth="1"/>
    <col min="2" max="16384" width="9.140625" style="2"/>
  </cols>
  <sheetData>
    <row r="1" spans="1:18" x14ac:dyDescent="0.25">
      <c r="A1" s="1" t="s">
        <v>0</v>
      </c>
      <c r="B1" s="2" t="s">
        <v>232</v>
      </c>
    </row>
    <row r="2" spans="1:18" x14ac:dyDescent="0.25">
      <c r="A2" s="1" t="s">
        <v>2</v>
      </c>
      <c r="B2" s="2" t="s">
        <v>160</v>
      </c>
    </row>
    <row r="3" spans="1:18" x14ac:dyDescent="0.25">
      <c r="A3" s="1"/>
    </row>
    <row r="4" spans="1:18" ht="15" customHeight="1" x14ac:dyDescent="0.25">
      <c r="A4" s="5" t="s">
        <v>1</v>
      </c>
      <c r="B4" s="31" t="s">
        <v>204</v>
      </c>
      <c r="C4" s="22" t="s">
        <v>205</v>
      </c>
      <c r="D4" s="22" t="s">
        <v>206</v>
      </c>
      <c r="E4" t="s">
        <v>207</v>
      </c>
      <c r="F4"/>
      <c r="G4"/>
      <c r="H4"/>
      <c r="I4"/>
      <c r="J4"/>
      <c r="K4"/>
      <c r="L4"/>
      <c r="M4"/>
      <c r="N4"/>
      <c r="O4"/>
      <c r="P4"/>
      <c r="Q4"/>
      <c r="R4"/>
    </row>
    <row r="5" spans="1:18" ht="15" customHeight="1" x14ac:dyDescent="0.25">
      <c r="A5" s="4"/>
      <c r="B5" s="32">
        <v>1</v>
      </c>
      <c r="C5" s="29">
        <f t="shared" ref="C5:D68" si="0">100*Q5</f>
        <v>-2.2638805994698799</v>
      </c>
      <c r="D5" s="29">
        <f t="shared" si="0"/>
        <v>0.70431237109005451</v>
      </c>
      <c r="E5">
        <v>0</v>
      </c>
      <c r="F5"/>
      <c r="G5" s="29">
        <f>MAX(C:C)</f>
        <v>20.073409932083919</v>
      </c>
      <c r="H5"/>
      <c r="I5"/>
      <c r="J5">
        <v>1</v>
      </c>
      <c r="K5" t="s">
        <v>208</v>
      </c>
      <c r="L5" s="29">
        <v>0</v>
      </c>
      <c r="M5"/>
      <c r="N5"/>
      <c r="O5"/>
      <c r="P5"/>
      <c r="Q5">
        <v>-2.26388059946988E-2</v>
      </c>
      <c r="R5">
        <v>7.0431237109005451E-3</v>
      </c>
    </row>
    <row r="6" spans="1:18" ht="15" customHeight="1" x14ac:dyDescent="0.25">
      <c r="A6" s="4"/>
      <c r="B6" s="32">
        <v>1</v>
      </c>
      <c r="C6" s="29">
        <f t="shared" si="0"/>
        <v>-0.48227637212481494</v>
      </c>
      <c r="D6" s="29">
        <f t="shared" si="0"/>
        <v>0.70431237109005451</v>
      </c>
      <c r="E6">
        <v>0</v>
      </c>
      <c r="F6"/>
      <c r="G6" s="29">
        <f>MIN(C:C)</f>
        <v>-8.7975961174892152</v>
      </c>
      <c r="H6"/>
      <c r="I6"/>
      <c r="J6">
        <v>2</v>
      </c>
      <c r="K6" t="s">
        <v>209</v>
      </c>
      <c r="L6" s="29">
        <v>0</v>
      </c>
      <c r="M6"/>
      <c r="N6"/>
      <c r="O6"/>
      <c r="P6"/>
      <c r="Q6">
        <v>-4.8227637212481496E-3</v>
      </c>
      <c r="R6">
        <v>7.0431237109005451E-3</v>
      </c>
    </row>
    <row r="7" spans="1:18" ht="15" customHeight="1" x14ac:dyDescent="0.25">
      <c r="A7" s="4"/>
      <c r="B7" s="32">
        <v>1</v>
      </c>
      <c r="C7" s="29">
        <f t="shared" si="0"/>
        <v>-1.865522307445757</v>
      </c>
      <c r="D7" s="29">
        <f t="shared" si="0"/>
        <v>0.70431237109005451</v>
      </c>
      <c r="E7">
        <v>0</v>
      </c>
      <c r="F7"/>
      <c r="G7"/>
      <c r="H7"/>
      <c r="I7"/>
      <c r="J7">
        <v>3</v>
      </c>
      <c r="K7" s="31" t="s">
        <v>210</v>
      </c>
      <c r="L7" s="29">
        <v>0</v>
      </c>
      <c r="M7"/>
      <c r="N7"/>
      <c r="O7"/>
      <c r="P7"/>
      <c r="Q7">
        <v>-1.8655223074457571E-2</v>
      </c>
      <c r="R7">
        <v>7.0431237109005451E-3</v>
      </c>
    </row>
    <row r="8" spans="1:18" ht="15" customHeight="1" x14ac:dyDescent="0.25">
      <c r="A8" s="4"/>
      <c r="B8" s="32">
        <v>1</v>
      </c>
      <c r="C8" s="29">
        <f t="shared" si="0"/>
        <v>-0.47148490002347609</v>
      </c>
      <c r="D8" s="29">
        <f t="shared" si="0"/>
        <v>0.70431237109005451</v>
      </c>
      <c r="E8">
        <v>0</v>
      </c>
      <c r="F8"/>
      <c r="G8"/>
      <c r="H8"/>
      <c r="I8"/>
      <c r="J8">
        <v>4</v>
      </c>
      <c r="K8" s="31" t="s">
        <v>211</v>
      </c>
      <c r="L8" s="29">
        <v>0</v>
      </c>
      <c r="M8"/>
      <c r="N8"/>
      <c r="O8"/>
      <c r="P8"/>
      <c r="Q8">
        <v>-4.7148490002347611E-3</v>
      </c>
      <c r="R8">
        <v>7.0431237109005451E-3</v>
      </c>
    </row>
    <row r="9" spans="1:18" ht="15" customHeight="1" x14ac:dyDescent="0.25">
      <c r="A9" s="4"/>
      <c r="B9" s="32">
        <v>1</v>
      </c>
      <c r="C9" s="29">
        <f t="shared" si="0"/>
        <v>-0.21286181657126368</v>
      </c>
      <c r="D9" s="29">
        <f t="shared" si="0"/>
        <v>0.70431237109005451</v>
      </c>
      <c r="E9">
        <v>0</v>
      </c>
      <c r="F9"/>
      <c r="G9"/>
      <c r="H9"/>
      <c r="I9"/>
      <c r="J9">
        <v>5</v>
      </c>
      <c r="K9" s="31" t="s">
        <v>212</v>
      </c>
      <c r="L9" s="29">
        <v>0</v>
      </c>
      <c r="M9"/>
      <c r="N9"/>
      <c r="O9"/>
      <c r="P9"/>
      <c r="Q9">
        <v>-2.1286181657126368E-3</v>
      </c>
      <c r="R9">
        <v>7.0431237109005451E-3</v>
      </c>
    </row>
    <row r="10" spans="1:18" ht="15" customHeight="1" x14ac:dyDescent="0.25">
      <c r="A10" s="4"/>
      <c r="B10" s="32">
        <v>1</v>
      </c>
      <c r="C10" s="29">
        <f t="shared" si="0"/>
        <v>3.3020915284781864</v>
      </c>
      <c r="D10" s="29">
        <f t="shared" si="0"/>
        <v>0.70431237109005451</v>
      </c>
      <c r="E10">
        <v>0</v>
      </c>
      <c r="F10"/>
      <c r="G10"/>
      <c r="H10"/>
      <c r="I10"/>
      <c r="J10">
        <v>6</v>
      </c>
      <c r="K10" s="31" t="s">
        <v>213</v>
      </c>
      <c r="L10" s="29">
        <v>0</v>
      </c>
      <c r="M10"/>
      <c r="N10"/>
      <c r="O10"/>
      <c r="P10"/>
      <c r="Q10">
        <v>3.3020915284781863E-2</v>
      </c>
      <c r="R10">
        <v>7.0431237109005451E-3</v>
      </c>
    </row>
    <row r="11" spans="1:18" ht="15" customHeight="1" x14ac:dyDescent="0.25">
      <c r="A11" s="4"/>
      <c r="B11" s="32">
        <v>1</v>
      </c>
      <c r="C11" s="29">
        <f t="shared" si="0"/>
        <v>6.1585037581373312</v>
      </c>
      <c r="D11" s="29">
        <f t="shared" si="0"/>
        <v>0.70431237109005451</v>
      </c>
      <c r="E11">
        <v>0</v>
      </c>
      <c r="F11"/>
      <c r="G11"/>
      <c r="H11"/>
      <c r="I11"/>
      <c r="J11">
        <v>7</v>
      </c>
      <c r="K11" s="31" t="s">
        <v>214</v>
      </c>
      <c r="L11" s="29">
        <v>0</v>
      </c>
      <c r="M11"/>
      <c r="N11"/>
      <c r="O11"/>
      <c r="P11"/>
      <c r="Q11">
        <v>6.1585037581373313E-2</v>
      </c>
      <c r="R11">
        <v>7.0431237109005451E-3</v>
      </c>
    </row>
    <row r="12" spans="1:18" ht="15" customHeight="1" x14ac:dyDescent="0.25">
      <c r="A12" s="4"/>
      <c r="B12" s="32">
        <v>2</v>
      </c>
      <c r="C12" s="29">
        <f t="shared" si="0"/>
        <v>-7.9292074947365609</v>
      </c>
      <c r="D12" s="29">
        <f t="shared" si="0"/>
        <v>-2.6227626949548721</v>
      </c>
      <c r="E12">
        <v>0</v>
      </c>
      <c r="F12"/>
      <c r="G12"/>
      <c r="H12"/>
      <c r="I12"/>
      <c r="J12">
        <v>8</v>
      </c>
      <c r="K12" s="31" t="s">
        <v>215</v>
      </c>
      <c r="L12" s="29">
        <v>0</v>
      </c>
      <c r="M12"/>
      <c r="N12"/>
      <c r="O12"/>
      <c r="P12"/>
      <c r="Q12">
        <v>-7.9292074947365607E-2</v>
      </c>
      <c r="R12">
        <v>-2.6227626949548721E-2</v>
      </c>
    </row>
    <row r="13" spans="1:18" ht="15" customHeight="1" x14ac:dyDescent="0.25">
      <c r="A13" s="4"/>
      <c r="B13" s="32">
        <v>2</v>
      </c>
      <c r="C13" s="29">
        <f t="shared" si="0"/>
        <v>-7.0612035555475501</v>
      </c>
      <c r="D13" s="29">
        <f t="shared" si="0"/>
        <v>-2.6227626949548721</v>
      </c>
      <c r="E13">
        <v>0</v>
      </c>
      <c r="F13"/>
      <c r="G13"/>
      <c r="H13"/>
      <c r="I13"/>
      <c r="J13">
        <v>9</v>
      </c>
      <c r="K13" s="31" t="s">
        <v>216</v>
      </c>
      <c r="L13" s="29">
        <v>0</v>
      </c>
      <c r="M13"/>
      <c r="N13"/>
      <c r="O13"/>
      <c r="P13"/>
      <c r="Q13">
        <v>-7.0612035555475502E-2</v>
      </c>
      <c r="R13">
        <v>-2.6227626949548721E-2</v>
      </c>
    </row>
    <row r="14" spans="1:18" ht="15" customHeight="1" x14ac:dyDescent="0.25">
      <c r="A14" s="4"/>
      <c r="B14" s="32">
        <v>2</v>
      </c>
      <c r="C14" s="29">
        <f t="shared" si="0"/>
        <v>-5.0662377225930717</v>
      </c>
      <c r="D14" s="29">
        <f t="shared" si="0"/>
        <v>-2.6227626949548721</v>
      </c>
      <c r="E14">
        <v>0</v>
      </c>
      <c r="F14"/>
      <c r="G14"/>
      <c r="H14"/>
      <c r="I14"/>
      <c r="J14"/>
      <c r="K14"/>
      <c r="L14"/>
      <c r="M14"/>
      <c r="N14"/>
      <c r="O14"/>
      <c r="P14"/>
      <c r="Q14">
        <v>-5.0662377225930713E-2</v>
      </c>
      <c r="R14">
        <v>-2.6227626949548721E-2</v>
      </c>
    </row>
    <row r="15" spans="1:18" ht="15" customHeight="1" x14ac:dyDescent="0.25">
      <c r="A15" s="4"/>
      <c r="B15" s="32">
        <v>2</v>
      </c>
      <c r="C15" s="29">
        <f t="shared" si="0"/>
        <v>-2.6858230534598779</v>
      </c>
      <c r="D15" s="29">
        <f t="shared" si="0"/>
        <v>-2.6227626949548721</v>
      </c>
      <c r="E15">
        <v>0</v>
      </c>
      <c r="F15"/>
      <c r="G15"/>
      <c r="H15"/>
      <c r="I15"/>
      <c r="J15"/>
      <c r="K15"/>
      <c r="L15"/>
      <c r="M15"/>
      <c r="N15"/>
      <c r="O15"/>
      <c r="P15"/>
      <c r="Q15">
        <v>-2.6858230534598779E-2</v>
      </c>
      <c r="R15">
        <v>-2.6227626949548721E-2</v>
      </c>
    </row>
    <row r="16" spans="1:18" ht="15" customHeight="1" x14ac:dyDescent="0.25">
      <c r="A16" s="4"/>
      <c r="B16" s="32">
        <v>2</v>
      </c>
      <c r="C16" s="29">
        <f t="shared" si="0"/>
        <v>-2.6271158114267399</v>
      </c>
      <c r="D16" s="29">
        <f t="shared" si="0"/>
        <v>-2.6227626949548721</v>
      </c>
      <c r="E16">
        <v>0</v>
      </c>
      <c r="F16"/>
      <c r="G16"/>
      <c r="H16"/>
      <c r="I16"/>
      <c r="J16"/>
      <c r="K16"/>
      <c r="L16"/>
      <c r="M16"/>
      <c r="N16"/>
      <c r="O16"/>
      <c r="P16"/>
      <c r="Q16">
        <v>-2.62711581142674E-2</v>
      </c>
      <c r="R16">
        <v>-2.6227626949548721E-2</v>
      </c>
    </row>
    <row r="17" spans="1:18" ht="15" customHeight="1" x14ac:dyDescent="0.25">
      <c r="A17" s="4"/>
      <c r="B17" s="32">
        <v>2</v>
      </c>
      <c r="C17" s="29">
        <f t="shared" si="0"/>
        <v>-0.39780143765308978</v>
      </c>
      <c r="D17" s="29">
        <f t="shared" si="0"/>
        <v>-2.6227626949548721</v>
      </c>
      <c r="E17">
        <v>0</v>
      </c>
      <c r="F17"/>
      <c r="G17"/>
      <c r="H17"/>
      <c r="I17"/>
      <c r="J17"/>
      <c r="K17"/>
      <c r="L17"/>
      <c r="M17"/>
      <c r="N17"/>
      <c r="O17"/>
      <c r="P17"/>
      <c r="Q17">
        <v>-3.9780143765308978E-3</v>
      </c>
      <c r="R17">
        <v>-2.6227626949548721E-2</v>
      </c>
    </row>
    <row r="18" spans="1:18" ht="15" customHeight="1" x14ac:dyDescent="0.25">
      <c r="A18" s="4"/>
      <c r="B18" s="32">
        <v>2</v>
      </c>
      <c r="C18" s="29">
        <f t="shared" si="0"/>
        <v>-4.2138280901684819</v>
      </c>
      <c r="D18" s="29">
        <f t="shared" si="0"/>
        <v>-2.6227626949548721</v>
      </c>
      <c r="E18">
        <v>0</v>
      </c>
      <c r="F18"/>
      <c r="G18"/>
      <c r="H18"/>
      <c r="I18"/>
      <c r="J18"/>
      <c r="K18"/>
      <c r="L18"/>
      <c r="M18"/>
      <c r="N18"/>
      <c r="O18"/>
      <c r="P18"/>
      <c r="Q18">
        <v>-4.2138280901684817E-2</v>
      </c>
      <c r="R18">
        <v>-2.6227626949548721E-2</v>
      </c>
    </row>
    <row r="19" spans="1:18" ht="15" customHeight="1" x14ac:dyDescent="0.25">
      <c r="A19" s="4"/>
      <c r="B19" s="32">
        <v>2</v>
      </c>
      <c r="C19" s="29">
        <f t="shared" si="0"/>
        <v>-3.259803455340065</v>
      </c>
      <c r="D19" s="29">
        <f t="shared" si="0"/>
        <v>-2.6227626949548721</v>
      </c>
      <c r="E19">
        <v>0</v>
      </c>
      <c r="F19"/>
      <c r="G19"/>
      <c r="H19"/>
      <c r="I19"/>
      <c r="J19"/>
      <c r="K19"/>
      <c r="L19"/>
      <c r="M19"/>
      <c r="N19"/>
      <c r="O19"/>
      <c r="P19"/>
      <c r="Q19">
        <v>-3.259803455340065E-2</v>
      </c>
      <c r="R19">
        <v>-2.6227626949548721E-2</v>
      </c>
    </row>
    <row r="20" spans="1:18" ht="15" customHeight="1" x14ac:dyDescent="0.25">
      <c r="A20" s="4"/>
      <c r="B20" s="32">
        <v>2</v>
      </c>
      <c r="C20" s="29">
        <f t="shared" si="0"/>
        <v>-7.4186709968946749</v>
      </c>
      <c r="D20" s="29">
        <f t="shared" si="0"/>
        <v>-2.6227626949548721</v>
      </c>
      <c r="E20">
        <v>0</v>
      </c>
      <c r="F20"/>
      <c r="G20"/>
      <c r="H20"/>
      <c r="I20"/>
      <c r="J20"/>
      <c r="K20"/>
      <c r="L20"/>
      <c r="M20"/>
      <c r="N20"/>
      <c r="O20"/>
      <c r="P20"/>
      <c r="Q20">
        <v>-7.4186709968946746E-2</v>
      </c>
      <c r="R20">
        <v>-2.6227626949548721E-2</v>
      </c>
    </row>
    <row r="21" spans="1:18" ht="15" customHeight="1" x14ac:dyDescent="0.25">
      <c r="A21" s="4"/>
      <c r="B21" s="32">
        <v>2</v>
      </c>
      <c r="C21" s="29">
        <f t="shared" si="0"/>
        <v>1.2271380549545601</v>
      </c>
      <c r="D21" s="29">
        <f t="shared" si="0"/>
        <v>-2.6227626949548721</v>
      </c>
      <c r="E21">
        <v>0</v>
      </c>
      <c r="F21"/>
      <c r="G21"/>
      <c r="H21"/>
      <c r="I21"/>
      <c r="J21"/>
      <c r="K21"/>
      <c r="L21"/>
      <c r="M21"/>
      <c r="N21"/>
      <c r="O21"/>
      <c r="P21"/>
      <c r="Q21">
        <v>1.22713805495456E-2</v>
      </c>
      <c r="R21">
        <v>-2.6227626949548721E-2</v>
      </c>
    </row>
    <row r="22" spans="1:18" ht="15" customHeight="1" x14ac:dyDescent="0.25">
      <c r="A22" s="4"/>
      <c r="B22" s="32">
        <v>2</v>
      </c>
      <c r="C22" s="29">
        <f t="shared" si="0"/>
        <v>-2.7648376447491412</v>
      </c>
      <c r="D22" s="29">
        <f t="shared" si="0"/>
        <v>-2.6227626949548721</v>
      </c>
      <c r="E22">
        <v>0</v>
      </c>
      <c r="F22"/>
      <c r="G22"/>
      <c r="H22"/>
      <c r="I22"/>
      <c r="J22"/>
      <c r="K22"/>
      <c r="L22"/>
      <c r="M22"/>
      <c r="N22"/>
      <c r="O22"/>
      <c r="P22"/>
      <c r="Q22">
        <v>-2.7648376447491411E-2</v>
      </c>
      <c r="R22">
        <v>-2.6227626949548721E-2</v>
      </c>
    </row>
    <row r="23" spans="1:18" ht="15" customHeight="1" x14ac:dyDescent="0.25">
      <c r="A23" s="4"/>
      <c r="B23" s="32">
        <v>2</v>
      </c>
      <c r="C23" s="29">
        <f t="shared" si="0"/>
        <v>-3.2985439311168476</v>
      </c>
      <c r="D23" s="29">
        <f t="shared" si="0"/>
        <v>-2.6227626949548721</v>
      </c>
      <c r="E23">
        <v>0</v>
      </c>
      <c r="F23"/>
      <c r="G23"/>
      <c r="H23"/>
      <c r="I23"/>
      <c r="J23"/>
      <c r="K23"/>
      <c r="L23"/>
      <c r="M23"/>
      <c r="N23"/>
      <c r="O23"/>
      <c r="P23"/>
      <c r="Q23">
        <v>-3.2985439311168478E-2</v>
      </c>
      <c r="R23">
        <v>-2.6227626949548721E-2</v>
      </c>
    </row>
    <row r="24" spans="1:18" x14ac:dyDescent="0.25">
      <c r="B24" s="32">
        <v>2</v>
      </c>
      <c r="C24" s="29">
        <f t="shared" si="0"/>
        <v>-3.5239238096947423</v>
      </c>
      <c r="D24" s="29">
        <f t="shared" si="0"/>
        <v>-2.6227626949548721</v>
      </c>
      <c r="E24">
        <v>0</v>
      </c>
      <c r="F24"/>
      <c r="G24"/>
      <c r="H24"/>
      <c r="I24"/>
      <c r="J24"/>
      <c r="K24"/>
      <c r="L24"/>
      <c r="M24"/>
      <c r="N24"/>
      <c r="O24"/>
      <c r="P24"/>
      <c r="Q24">
        <v>-3.5239238096947421E-2</v>
      </c>
      <c r="R24">
        <v>-2.6227626949548721E-2</v>
      </c>
    </row>
    <row r="25" spans="1:18" x14ac:dyDescent="0.25">
      <c r="B25" s="32">
        <v>2</v>
      </c>
      <c r="C25" s="29">
        <f t="shared" si="0"/>
        <v>-4.8932067419979619</v>
      </c>
      <c r="D25" s="29">
        <f t="shared" si="0"/>
        <v>-2.6227626949548721</v>
      </c>
      <c r="E25">
        <v>0</v>
      </c>
      <c r="F25"/>
      <c r="G25"/>
      <c r="H25"/>
      <c r="I25"/>
      <c r="J25"/>
      <c r="K25"/>
      <c r="L25"/>
      <c r="M25"/>
      <c r="N25"/>
      <c r="O25"/>
      <c r="P25"/>
      <c r="Q25">
        <v>-4.8932067419979623E-2</v>
      </c>
      <c r="R25">
        <v>-2.6227626949548721E-2</v>
      </c>
    </row>
    <row r="26" spans="1:18" x14ac:dyDescent="0.25">
      <c r="B26" s="32">
        <v>2</v>
      </c>
      <c r="C26" s="29">
        <f t="shared" si="0"/>
        <v>-0.8880592406720339</v>
      </c>
      <c r="D26" s="29">
        <f t="shared" si="0"/>
        <v>-2.6227626949548721</v>
      </c>
      <c r="E26">
        <v>0</v>
      </c>
      <c r="F26"/>
      <c r="G26"/>
      <c r="H26"/>
      <c r="I26"/>
      <c r="J26"/>
      <c r="K26"/>
      <c r="L26"/>
      <c r="M26"/>
      <c r="N26"/>
      <c r="O26"/>
      <c r="P26"/>
      <c r="Q26">
        <v>-8.8805924067203394E-3</v>
      </c>
      <c r="R26">
        <v>-2.6227626949548721E-2</v>
      </c>
    </row>
    <row r="27" spans="1:18" x14ac:dyDescent="0.25">
      <c r="B27" s="32">
        <v>2</v>
      </c>
      <c r="C27" s="29">
        <f t="shared" si="0"/>
        <v>-2.511255591695023</v>
      </c>
      <c r="D27" s="29">
        <f t="shared" si="0"/>
        <v>-2.6227626949548721</v>
      </c>
      <c r="E27">
        <v>0</v>
      </c>
      <c r="F27"/>
      <c r="G27"/>
      <c r="H27"/>
      <c r="I27"/>
      <c r="J27"/>
      <c r="K27"/>
      <c r="L27"/>
      <c r="M27"/>
      <c r="N27"/>
      <c r="O27"/>
      <c r="P27"/>
      <c r="Q27">
        <v>-2.5112555916950229E-2</v>
      </c>
      <c r="R27">
        <v>-2.6227626949548721E-2</v>
      </c>
    </row>
    <row r="28" spans="1:18" x14ac:dyDescent="0.25">
      <c r="B28" s="32">
        <v>2</v>
      </c>
      <c r="C28" s="29">
        <f t="shared" si="0"/>
        <v>-4.6749852333813413</v>
      </c>
      <c r="D28" s="29">
        <f t="shared" si="0"/>
        <v>-2.6227626949548721</v>
      </c>
      <c r="E28">
        <v>0</v>
      </c>
      <c r="F28"/>
      <c r="G28"/>
      <c r="H28"/>
      <c r="I28"/>
      <c r="J28"/>
      <c r="K28"/>
      <c r="L28"/>
      <c r="M28"/>
      <c r="N28"/>
      <c r="O28"/>
      <c r="P28"/>
      <c r="Q28">
        <v>-4.6749852333813409E-2</v>
      </c>
      <c r="R28">
        <v>-2.6227626949548721E-2</v>
      </c>
    </row>
    <row r="29" spans="1:18" x14ac:dyDescent="0.25">
      <c r="B29" s="32">
        <v>2</v>
      </c>
      <c r="C29" s="29">
        <f t="shared" si="0"/>
        <v>-2.3476247001235873</v>
      </c>
      <c r="D29" s="29">
        <f t="shared" si="0"/>
        <v>-2.6227626949548721</v>
      </c>
      <c r="E29">
        <v>0</v>
      </c>
      <c r="F29"/>
      <c r="G29"/>
      <c r="H29"/>
      <c r="I29"/>
      <c r="J29"/>
      <c r="K29"/>
      <c r="L29"/>
      <c r="M29"/>
      <c r="N29"/>
      <c r="O29"/>
      <c r="P29"/>
      <c r="Q29">
        <v>-2.3476247001235871E-2</v>
      </c>
      <c r="R29">
        <v>-2.6227626949548721E-2</v>
      </c>
    </row>
    <row r="30" spans="1:18" x14ac:dyDescent="0.25">
      <c r="B30" s="32">
        <v>2</v>
      </c>
      <c r="C30" s="29">
        <f t="shared" si="0"/>
        <v>-2.2945422958331161</v>
      </c>
      <c r="D30" s="29">
        <f t="shared" si="0"/>
        <v>-2.6227626949548721</v>
      </c>
      <c r="E30">
        <v>0</v>
      </c>
      <c r="F30"/>
      <c r="G30"/>
      <c r="H30"/>
      <c r="I30"/>
      <c r="J30"/>
      <c r="K30"/>
      <c r="L30"/>
      <c r="M30"/>
      <c r="N30"/>
      <c r="O30"/>
      <c r="P30"/>
      <c r="Q30">
        <v>-2.2945422958331161E-2</v>
      </c>
      <c r="R30">
        <v>-2.6227626949548721E-2</v>
      </c>
    </row>
    <row r="31" spans="1:18" x14ac:dyDescent="0.25">
      <c r="B31" s="32">
        <v>2</v>
      </c>
      <c r="C31" s="29">
        <f t="shared" si="0"/>
        <v>0.99086726566874406</v>
      </c>
      <c r="D31" s="29">
        <f t="shared" si="0"/>
        <v>-2.6227626949548721</v>
      </c>
      <c r="E31">
        <v>0</v>
      </c>
      <c r="F31"/>
      <c r="G31"/>
      <c r="H31"/>
      <c r="I31"/>
      <c r="J31"/>
      <c r="K31"/>
      <c r="L31"/>
      <c r="M31"/>
      <c r="N31"/>
      <c r="O31"/>
      <c r="P31"/>
      <c r="Q31">
        <v>9.9086726566874408E-3</v>
      </c>
      <c r="R31">
        <v>-2.6227626949548721E-2</v>
      </c>
    </row>
    <row r="32" spans="1:18" x14ac:dyDescent="0.25">
      <c r="B32" s="32">
        <v>2</v>
      </c>
      <c r="C32" s="29">
        <f t="shared" si="0"/>
        <v>-0.36086726836647909</v>
      </c>
      <c r="D32" s="29">
        <f t="shared" si="0"/>
        <v>-2.6227626949548721</v>
      </c>
      <c r="E32">
        <v>0</v>
      </c>
      <c r="F32"/>
      <c r="G32"/>
      <c r="H32"/>
      <c r="I32"/>
      <c r="J32"/>
      <c r="K32"/>
      <c r="L32"/>
      <c r="M32"/>
      <c r="N32"/>
      <c r="O32"/>
      <c r="P32"/>
      <c r="Q32">
        <v>-3.6086726836647908E-3</v>
      </c>
      <c r="R32">
        <v>-2.6227626949548721E-2</v>
      </c>
    </row>
    <row r="33" spans="2:18" x14ac:dyDescent="0.25">
      <c r="B33" s="32">
        <v>2</v>
      </c>
      <c r="C33" s="29">
        <f t="shared" si="0"/>
        <v>-3.4248849883250152</v>
      </c>
      <c r="D33" s="29">
        <f t="shared" si="0"/>
        <v>-2.6227626949548721</v>
      </c>
      <c r="E33">
        <v>0</v>
      </c>
      <c r="F33"/>
      <c r="G33"/>
      <c r="H33"/>
      <c r="I33"/>
      <c r="J33"/>
      <c r="K33"/>
      <c r="L33"/>
      <c r="M33"/>
      <c r="N33"/>
      <c r="O33"/>
      <c r="P33"/>
      <c r="Q33">
        <v>-3.4248849883250151E-2</v>
      </c>
      <c r="R33">
        <v>-2.6227626949548721E-2</v>
      </c>
    </row>
    <row r="34" spans="2:18" x14ac:dyDescent="0.25">
      <c r="B34" s="32">
        <v>2</v>
      </c>
      <c r="C34" s="29">
        <f t="shared" si="0"/>
        <v>3.1654465936980833</v>
      </c>
      <c r="D34" s="29">
        <f t="shared" si="0"/>
        <v>-2.6227626949548721</v>
      </c>
      <c r="E34">
        <v>0</v>
      </c>
      <c r="F34"/>
      <c r="G34"/>
      <c r="H34"/>
      <c r="I34"/>
      <c r="J34"/>
      <c r="K34"/>
      <c r="L34"/>
      <c r="M34"/>
      <c r="N34"/>
      <c r="O34"/>
      <c r="P34"/>
      <c r="Q34">
        <v>3.1654465936980833E-2</v>
      </c>
      <c r="R34">
        <v>-2.6227626949548721E-2</v>
      </c>
    </row>
    <row r="35" spans="2:18" x14ac:dyDescent="0.25">
      <c r="B35" s="32">
        <v>2</v>
      </c>
      <c r="C35" s="29">
        <f t="shared" si="0"/>
        <v>0.13675544756581681</v>
      </c>
      <c r="D35" s="29">
        <f t="shared" si="0"/>
        <v>-2.6227626949548721</v>
      </c>
      <c r="E35">
        <v>0</v>
      </c>
      <c r="F35"/>
      <c r="G35"/>
      <c r="H35"/>
      <c r="I35"/>
      <c r="J35"/>
      <c r="K35"/>
      <c r="L35"/>
      <c r="M35"/>
      <c r="N35"/>
      <c r="O35"/>
      <c r="P35"/>
      <c r="Q35">
        <v>1.367554475658168E-3</v>
      </c>
      <c r="R35">
        <v>-2.6227626949548721E-2</v>
      </c>
    </row>
    <row r="36" spans="2:18" x14ac:dyDescent="0.25">
      <c r="B36" s="32">
        <v>2</v>
      </c>
      <c r="C36" s="29">
        <f t="shared" si="0"/>
        <v>-1.9764957751049819</v>
      </c>
      <c r="D36" s="29">
        <f t="shared" si="0"/>
        <v>-2.6227626949548721</v>
      </c>
      <c r="E36">
        <v>0</v>
      </c>
      <c r="F36"/>
      <c r="G36"/>
      <c r="H36"/>
      <c r="I36"/>
      <c r="J36"/>
      <c r="K36"/>
      <c r="L36"/>
      <c r="M36"/>
      <c r="N36"/>
      <c r="O36"/>
      <c r="P36"/>
      <c r="Q36">
        <v>-1.9764957751049819E-2</v>
      </c>
      <c r="R36">
        <v>-2.6227626949548721E-2</v>
      </c>
    </row>
    <row r="37" spans="2:18" x14ac:dyDescent="0.25">
      <c r="B37" s="32">
        <v>2</v>
      </c>
      <c r="C37" s="29">
        <f t="shared" si="0"/>
        <v>-0.73065908516743694</v>
      </c>
      <c r="D37" s="29">
        <f t="shared" si="0"/>
        <v>-2.6227626949548721</v>
      </c>
      <c r="E37">
        <v>0</v>
      </c>
      <c r="F37"/>
      <c r="G37"/>
      <c r="H37"/>
      <c r="I37"/>
      <c r="J37"/>
      <c r="K37"/>
      <c r="L37"/>
      <c r="M37"/>
      <c r="N37"/>
      <c r="O37"/>
      <c r="P37"/>
      <c r="Q37">
        <v>-7.306590851674369E-3</v>
      </c>
      <c r="R37">
        <v>-2.6227626949548721E-2</v>
      </c>
    </row>
    <row r="38" spans="2:18" x14ac:dyDescent="0.25">
      <c r="B38" s="32">
        <v>2</v>
      </c>
      <c r="C38" s="29">
        <f t="shared" si="0"/>
        <v>-2.0667400857079512</v>
      </c>
      <c r="D38" s="29">
        <f t="shared" si="0"/>
        <v>-2.6227626949548721</v>
      </c>
      <c r="E38">
        <v>0</v>
      </c>
      <c r="F38"/>
      <c r="G38"/>
      <c r="H38"/>
      <c r="I38"/>
      <c r="J38"/>
      <c r="K38"/>
      <c r="L38"/>
      <c r="M38"/>
      <c r="N38"/>
      <c r="O38"/>
      <c r="P38"/>
      <c r="Q38">
        <v>-2.066740085707951E-2</v>
      </c>
      <c r="R38">
        <v>-2.6227626949548721E-2</v>
      </c>
    </row>
    <row r="39" spans="2:18" x14ac:dyDescent="0.25">
      <c r="B39" s="32">
        <v>3</v>
      </c>
      <c r="C39" s="29">
        <f t="shared" si="0"/>
        <v>-4.33490690651072</v>
      </c>
      <c r="D39" s="29">
        <f t="shared" si="0"/>
        <v>-0.1861470867879689</v>
      </c>
      <c r="E39">
        <v>0</v>
      </c>
      <c r="F39"/>
      <c r="G39"/>
      <c r="H39"/>
      <c r="I39"/>
      <c r="J39"/>
      <c r="K39"/>
      <c r="L39"/>
      <c r="M39"/>
      <c r="N39"/>
      <c r="O39"/>
      <c r="P39"/>
      <c r="Q39">
        <v>-4.3349069065107201E-2</v>
      </c>
      <c r="R39">
        <v>-1.861470867879689E-3</v>
      </c>
    </row>
    <row r="40" spans="2:18" x14ac:dyDescent="0.25">
      <c r="B40" s="32">
        <v>3</v>
      </c>
      <c r="C40" s="29">
        <f t="shared" si="0"/>
        <v>-4.1837636408018044</v>
      </c>
      <c r="D40" s="29">
        <f t="shared" si="0"/>
        <v>-0.1861470867879689</v>
      </c>
      <c r="E40">
        <v>0</v>
      </c>
      <c r="F40"/>
      <c r="G40"/>
      <c r="H40"/>
      <c r="I40"/>
      <c r="J40"/>
      <c r="K40"/>
      <c r="L40"/>
      <c r="M40"/>
      <c r="N40"/>
      <c r="O40"/>
      <c r="P40"/>
      <c r="Q40">
        <v>-4.183763640801804E-2</v>
      </c>
      <c r="R40">
        <v>-1.861470867879689E-3</v>
      </c>
    </row>
    <row r="41" spans="2:18" x14ac:dyDescent="0.25">
      <c r="B41" s="32">
        <v>3</v>
      </c>
      <c r="C41" s="29">
        <f t="shared" si="0"/>
        <v>7.0968731778082175</v>
      </c>
      <c r="D41" s="29">
        <f t="shared" si="0"/>
        <v>-0.1861470867879689</v>
      </c>
      <c r="E41">
        <v>0</v>
      </c>
      <c r="F41"/>
      <c r="G41"/>
      <c r="H41"/>
      <c r="I41"/>
      <c r="J41"/>
      <c r="K41"/>
      <c r="L41"/>
      <c r="M41"/>
      <c r="N41"/>
      <c r="O41"/>
      <c r="P41"/>
      <c r="Q41">
        <v>7.0968731778082175E-2</v>
      </c>
      <c r="R41">
        <v>-1.861470867879689E-3</v>
      </c>
    </row>
    <row r="42" spans="2:18" x14ac:dyDescent="0.25">
      <c r="B42" s="32">
        <v>3</v>
      </c>
      <c r="C42" s="29">
        <f t="shared" si="0"/>
        <v>7.2763524002173545</v>
      </c>
      <c r="D42" s="29">
        <f t="shared" si="0"/>
        <v>-0.1861470867879689</v>
      </c>
      <c r="E42">
        <v>0</v>
      </c>
      <c r="F42"/>
      <c r="G42"/>
      <c r="H42"/>
      <c r="I42"/>
      <c r="J42"/>
      <c r="K42"/>
      <c r="L42"/>
      <c r="M42"/>
      <c r="N42"/>
      <c r="O42"/>
      <c r="P42"/>
      <c r="Q42">
        <v>7.2763524002173549E-2</v>
      </c>
      <c r="R42">
        <v>-1.861470867879689E-3</v>
      </c>
    </row>
    <row r="43" spans="2:18" x14ac:dyDescent="0.25">
      <c r="B43" s="32">
        <v>3</v>
      </c>
      <c r="C43" s="29">
        <f t="shared" si="0"/>
        <v>3.9265050430842852</v>
      </c>
      <c r="D43" s="29">
        <f t="shared" si="0"/>
        <v>-0.1861470867879689</v>
      </c>
      <c r="E43">
        <v>0</v>
      </c>
      <c r="F43"/>
      <c r="G43"/>
      <c r="H43"/>
      <c r="I43"/>
      <c r="J43"/>
      <c r="K43"/>
      <c r="L43"/>
      <c r="M43"/>
      <c r="N43"/>
      <c r="O43"/>
      <c r="P43"/>
      <c r="Q43">
        <v>3.926505043084285E-2</v>
      </c>
      <c r="R43">
        <v>-1.861470867879689E-3</v>
      </c>
    </row>
    <row r="44" spans="2:18" x14ac:dyDescent="0.25">
      <c r="B44" s="32">
        <v>3</v>
      </c>
      <c r="C44" s="29">
        <f t="shared" si="0"/>
        <v>-3.6714817523991155</v>
      </c>
      <c r="D44" s="29">
        <f t="shared" si="0"/>
        <v>-0.1861470867879689</v>
      </c>
      <c r="E44">
        <v>0</v>
      </c>
      <c r="F44"/>
      <c r="G44"/>
      <c r="H44"/>
      <c r="I44"/>
      <c r="J44"/>
      <c r="K44"/>
      <c r="L44"/>
      <c r="M44"/>
      <c r="N44"/>
      <c r="O44"/>
      <c r="P44"/>
      <c r="Q44">
        <v>-3.6714817523991153E-2</v>
      </c>
      <c r="R44">
        <v>-1.861470867879689E-3</v>
      </c>
    </row>
    <row r="45" spans="2:18" x14ac:dyDescent="0.25">
      <c r="B45" s="32">
        <v>3</v>
      </c>
      <c r="C45" s="29">
        <f t="shared" si="0"/>
        <v>-3.1727900709764549</v>
      </c>
      <c r="D45" s="29">
        <f t="shared" si="0"/>
        <v>-0.1861470867879689</v>
      </c>
      <c r="E45">
        <v>0</v>
      </c>
      <c r="F45"/>
      <c r="G45"/>
      <c r="H45"/>
      <c r="I45"/>
      <c r="J45"/>
      <c r="K45"/>
      <c r="L45"/>
      <c r="M45"/>
      <c r="N45"/>
      <c r="O45"/>
      <c r="P45"/>
      <c r="Q45">
        <v>-3.1727900709764549E-2</v>
      </c>
      <c r="R45">
        <v>-1.861470867879689E-3</v>
      </c>
    </row>
    <row r="46" spans="2:18" x14ac:dyDescent="0.25">
      <c r="B46" s="32">
        <v>3</v>
      </c>
      <c r="C46" s="29">
        <f t="shared" si="0"/>
        <v>-5.1061345265903544</v>
      </c>
      <c r="D46" s="29">
        <f t="shared" si="0"/>
        <v>-0.1861470867879689</v>
      </c>
      <c r="E46">
        <v>0</v>
      </c>
      <c r="F46"/>
      <c r="G46"/>
      <c r="H46"/>
      <c r="I46"/>
      <c r="J46"/>
      <c r="K46"/>
      <c r="L46"/>
      <c r="M46"/>
      <c r="N46"/>
      <c r="O46"/>
      <c r="P46"/>
      <c r="Q46">
        <v>-5.1061345265903543E-2</v>
      </c>
      <c r="R46">
        <v>-1.861470867879689E-3</v>
      </c>
    </row>
    <row r="47" spans="2:18" x14ac:dyDescent="0.25">
      <c r="B47" s="32">
        <v>3</v>
      </c>
      <c r="C47" s="29">
        <f t="shared" si="0"/>
        <v>-3.6726077672100397</v>
      </c>
      <c r="D47" s="29">
        <f t="shared" si="0"/>
        <v>-0.1861470867879689</v>
      </c>
      <c r="E47">
        <v>0</v>
      </c>
      <c r="F47"/>
      <c r="G47"/>
      <c r="H47"/>
      <c r="I47"/>
      <c r="J47"/>
      <c r="K47"/>
      <c r="L47"/>
      <c r="M47"/>
      <c r="N47"/>
      <c r="O47"/>
      <c r="P47"/>
      <c r="Q47">
        <v>-3.6726077672100399E-2</v>
      </c>
      <c r="R47">
        <v>-1.861470867879689E-3</v>
      </c>
    </row>
    <row r="48" spans="2:18" x14ac:dyDescent="0.25">
      <c r="B48" s="32">
        <v>3</v>
      </c>
      <c r="C48" s="29">
        <f t="shared" si="0"/>
        <v>1.476599911528075</v>
      </c>
      <c r="D48" s="29">
        <f t="shared" si="0"/>
        <v>-0.1861470867879689</v>
      </c>
      <c r="E48">
        <v>0</v>
      </c>
      <c r="F48"/>
      <c r="G48"/>
      <c r="H48"/>
      <c r="I48"/>
      <c r="J48"/>
      <c r="K48"/>
      <c r="L48"/>
      <c r="M48"/>
      <c r="N48"/>
      <c r="O48"/>
      <c r="P48"/>
      <c r="Q48">
        <v>1.476599911528075E-2</v>
      </c>
      <c r="R48">
        <v>-1.861470867879689E-3</v>
      </c>
    </row>
    <row r="49" spans="2:18" x14ac:dyDescent="0.25">
      <c r="B49" s="32">
        <v>3</v>
      </c>
      <c r="C49" s="29">
        <f t="shared" si="0"/>
        <v>1.73725479604022</v>
      </c>
      <c r="D49" s="29">
        <f t="shared" si="0"/>
        <v>-0.1861470867879689</v>
      </c>
      <c r="E49">
        <v>0</v>
      </c>
      <c r="F49"/>
      <c r="G49"/>
      <c r="H49"/>
      <c r="I49"/>
      <c r="J49"/>
      <c r="K49"/>
      <c r="L49"/>
      <c r="M49"/>
      <c r="N49"/>
      <c r="O49"/>
      <c r="P49"/>
      <c r="Q49">
        <v>1.7372547960402201E-2</v>
      </c>
      <c r="R49">
        <v>-1.861470867879689E-3</v>
      </c>
    </row>
    <row r="50" spans="2:18" x14ac:dyDescent="0.25">
      <c r="B50" s="32">
        <v>3</v>
      </c>
      <c r="C50" s="29">
        <f t="shared" si="0"/>
        <v>2.5903404281339171</v>
      </c>
      <c r="D50" s="29">
        <f t="shared" si="0"/>
        <v>-0.1861470867879689</v>
      </c>
      <c r="E50">
        <v>0</v>
      </c>
      <c r="F50"/>
      <c r="G50"/>
      <c r="H50"/>
      <c r="I50"/>
      <c r="J50"/>
      <c r="K50"/>
      <c r="L50"/>
      <c r="M50"/>
      <c r="N50"/>
      <c r="O50"/>
      <c r="P50"/>
      <c r="Q50">
        <v>2.5903404281339169E-2</v>
      </c>
      <c r="R50">
        <v>-1.861470867879689E-3</v>
      </c>
    </row>
    <row r="51" spans="2:18" x14ac:dyDescent="0.25">
      <c r="B51" s="32">
        <v>3</v>
      </c>
      <c r="C51" s="29">
        <f t="shared" si="0"/>
        <v>-0.3013944134578771</v>
      </c>
      <c r="D51" s="29">
        <f t="shared" si="0"/>
        <v>-0.1861470867879689</v>
      </c>
      <c r="E51">
        <v>0</v>
      </c>
      <c r="F51"/>
      <c r="G51"/>
      <c r="H51"/>
      <c r="I51"/>
      <c r="J51"/>
      <c r="K51"/>
      <c r="L51"/>
      <c r="M51"/>
      <c r="N51"/>
      <c r="O51"/>
      <c r="P51"/>
      <c r="Q51">
        <v>-3.013944134578771E-3</v>
      </c>
      <c r="R51">
        <v>-1.861470867879689E-3</v>
      </c>
    </row>
    <row r="52" spans="2:18" x14ac:dyDescent="0.25">
      <c r="B52" s="32">
        <v>3</v>
      </c>
      <c r="C52" s="29">
        <f t="shared" si="0"/>
        <v>0.53756994471079045</v>
      </c>
      <c r="D52" s="29">
        <f t="shared" si="0"/>
        <v>-0.1861470867879689</v>
      </c>
      <c r="E52">
        <v>0</v>
      </c>
      <c r="F52"/>
      <c r="G52"/>
      <c r="H52"/>
      <c r="I52"/>
      <c r="J52"/>
      <c r="K52"/>
      <c r="L52"/>
      <c r="M52"/>
      <c r="N52"/>
      <c r="O52"/>
      <c r="P52"/>
      <c r="Q52">
        <v>5.3756994471079048E-3</v>
      </c>
      <c r="R52">
        <v>-1.861470867879689E-3</v>
      </c>
    </row>
    <row r="53" spans="2:18" x14ac:dyDescent="0.25">
      <c r="B53" s="32">
        <v>4</v>
      </c>
      <c r="C53" s="29">
        <f t="shared" si="0"/>
        <v>-5.9616585060432614</v>
      </c>
      <c r="D53" s="29">
        <f t="shared" si="0"/>
        <v>-2.3832771927118301</v>
      </c>
      <c r="E53">
        <v>0</v>
      </c>
      <c r="F53"/>
      <c r="G53" s="29">
        <f>MIN(C53:C68)</f>
        <v>-6.8539708756782103</v>
      </c>
      <c r="H53"/>
      <c r="I53"/>
      <c r="J53"/>
      <c r="K53"/>
      <c r="L53"/>
      <c r="M53"/>
      <c r="N53"/>
      <c r="O53"/>
      <c r="P53"/>
      <c r="Q53">
        <v>-5.9616585060432617E-2</v>
      </c>
      <c r="R53">
        <v>-2.3832771927118301E-2</v>
      </c>
    </row>
    <row r="54" spans="2:18" x14ac:dyDescent="0.25">
      <c r="B54" s="32">
        <v>4</v>
      </c>
      <c r="C54" s="29">
        <f t="shared" si="0"/>
        <v>-1.250925155817995</v>
      </c>
      <c r="D54" s="29">
        <f t="shared" si="0"/>
        <v>-2.3832771927118301</v>
      </c>
      <c r="E54">
        <v>0</v>
      </c>
      <c r="F54"/>
      <c r="G54" s="29">
        <f>MAX(C53:C68)</f>
        <v>0.92576093976577334</v>
      </c>
      <c r="H54"/>
      <c r="I54"/>
      <c r="J54"/>
      <c r="K54"/>
      <c r="L54"/>
      <c r="M54"/>
      <c r="N54"/>
      <c r="O54"/>
      <c r="P54"/>
      <c r="Q54">
        <v>-1.2509251558179949E-2</v>
      </c>
      <c r="R54">
        <v>-2.3832771927118301E-2</v>
      </c>
    </row>
    <row r="55" spans="2:18" x14ac:dyDescent="0.25">
      <c r="B55" s="32">
        <v>4</v>
      </c>
      <c r="C55" s="29">
        <f t="shared" si="0"/>
        <v>-6.0291930738887096</v>
      </c>
      <c r="D55" s="29">
        <f t="shared" si="0"/>
        <v>-2.3832771927118301</v>
      </c>
      <c r="E55">
        <v>0</v>
      </c>
      <c r="F55"/>
      <c r="G55"/>
      <c r="H55"/>
      <c r="I55"/>
      <c r="J55"/>
      <c r="K55"/>
      <c r="L55"/>
      <c r="M55"/>
      <c r="N55"/>
      <c r="O55"/>
      <c r="P55"/>
      <c r="Q55">
        <v>-6.0291930738887098E-2</v>
      </c>
      <c r="R55">
        <v>-2.3832771927118301E-2</v>
      </c>
    </row>
    <row r="56" spans="2:18" x14ac:dyDescent="0.25">
      <c r="B56" s="32">
        <v>4</v>
      </c>
      <c r="C56" s="29">
        <f t="shared" si="0"/>
        <v>-3.6140751071646382</v>
      </c>
      <c r="D56" s="29">
        <f t="shared" si="0"/>
        <v>-2.3832771927118301</v>
      </c>
      <c r="E56">
        <v>0</v>
      </c>
      <c r="F56"/>
      <c r="G56"/>
      <c r="H56"/>
      <c r="I56"/>
      <c r="J56"/>
      <c r="K56"/>
      <c r="L56"/>
      <c r="M56"/>
      <c r="N56"/>
      <c r="O56"/>
      <c r="P56"/>
      <c r="Q56">
        <v>-3.6140751071646382E-2</v>
      </c>
      <c r="R56">
        <v>-2.3832771927118301E-2</v>
      </c>
    </row>
    <row r="57" spans="2:18" x14ac:dyDescent="0.25">
      <c r="B57" s="32">
        <v>4</v>
      </c>
      <c r="C57" s="29">
        <f t="shared" si="0"/>
        <v>-1.5656967592619908</v>
      </c>
      <c r="D57" s="29">
        <f t="shared" si="0"/>
        <v>-2.3832771927118301</v>
      </c>
      <c r="E57">
        <v>0</v>
      </c>
      <c r="F57"/>
      <c r="G57"/>
      <c r="H57"/>
      <c r="I57"/>
      <c r="J57"/>
      <c r="K57"/>
      <c r="L57"/>
      <c r="M57"/>
      <c r="N57"/>
      <c r="O57"/>
      <c r="P57"/>
      <c r="Q57">
        <v>-1.5656967592619909E-2</v>
      </c>
      <c r="R57">
        <v>-2.3832771927118301E-2</v>
      </c>
    </row>
    <row r="58" spans="2:18" x14ac:dyDescent="0.25">
      <c r="B58" s="32">
        <v>4</v>
      </c>
      <c r="C58" s="29">
        <f t="shared" si="0"/>
        <v>-6.8539708756782103</v>
      </c>
      <c r="D58" s="29">
        <f t="shared" si="0"/>
        <v>-2.3832771927118301</v>
      </c>
      <c r="E58">
        <v>0</v>
      </c>
      <c r="F58"/>
      <c r="G58"/>
      <c r="H58"/>
      <c r="I58"/>
      <c r="J58"/>
      <c r="K58"/>
      <c r="L58"/>
      <c r="M58"/>
      <c r="N58"/>
      <c r="O58"/>
      <c r="P58"/>
      <c r="Q58">
        <v>-6.85397087567821E-2</v>
      </c>
      <c r="R58">
        <v>-2.3832771927118301E-2</v>
      </c>
    </row>
    <row r="59" spans="2:18" x14ac:dyDescent="0.25">
      <c r="B59" s="32">
        <v>4</v>
      </c>
      <c r="C59" s="29">
        <f t="shared" si="0"/>
        <v>-5.9151887983291855</v>
      </c>
      <c r="D59" s="29">
        <f t="shared" si="0"/>
        <v>-2.3832771927118301</v>
      </c>
      <c r="E59">
        <v>0</v>
      </c>
      <c r="F59"/>
      <c r="G59"/>
      <c r="H59"/>
      <c r="I59"/>
      <c r="J59"/>
      <c r="K59"/>
      <c r="L59"/>
      <c r="M59"/>
      <c r="N59"/>
      <c r="O59"/>
      <c r="P59"/>
      <c r="Q59">
        <v>-5.9151887983291858E-2</v>
      </c>
      <c r="R59">
        <v>-2.3832771927118301E-2</v>
      </c>
    </row>
    <row r="60" spans="2:18" x14ac:dyDescent="0.25">
      <c r="B60" s="32">
        <v>4</v>
      </c>
      <c r="C60" s="29">
        <f t="shared" si="0"/>
        <v>-2.2995304293732932</v>
      </c>
      <c r="D60" s="29">
        <f t="shared" si="0"/>
        <v>-2.3832771927118301</v>
      </c>
      <c r="E60">
        <v>0</v>
      </c>
      <c r="F60"/>
      <c r="G60"/>
      <c r="H60"/>
      <c r="I60"/>
      <c r="J60"/>
      <c r="K60"/>
      <c r="L60"/>
      <c r="M60"/>
      <c r="N60"/>
      <c r="O60"/>
      <c r="P60"/>
      <c r="Q60">
        <v>-2.2995304293732931E-2</v>
      </c>
      <c r="R60">
        <v>-2.3832771927118301E-2</v>
      </c>
    </row>
    <row r="61" spans="2:18" x14ac:dyDescent="0.25">
      <c r="B61" s="32">
        <v>4</v>
      </c>
      <c r="C61" s="29">
        <f t="shared" si="0"/>
        <v>-1.456067237671159</v>
      </c>
      <c r="D61" s="29">
        <f t="shared" si="0"/>
        <v>-2.3832771927118301</v>
      </c>
      <c r="E61">
        <v>0</v>
      </c>
      <c r="F61"/>
      <c r="G61"/>
      <c r="H61"/>
      <c r="I61"/>
      <c r="J61"/>
      <c r="K61"/>
      <c r="L61"/>
      <c r="M61"/>
      <c r="N61"/>
      <c r="O61"/>
      <c r="P61"/>
      <c r="Q61">
        <v>-1.4560672376711589E-2</v>
      </c>
      <c r="R61">
        <v>-2.3832771927118301E-2</v>
      </c>
    </row>
    <row r="62" spans="2:18" x14ac:dyDescent="0.25">
      <c r="B62" s="32">
        <v>4</v>
      </c>
      <c r="C62" s="29">
        <f t="shared" si="0"/>
        <v>-5.8380223805005702</v>
      </c>
      <c r="D62" s="29">
        <f t="shared" si="0"/>
        <v>-2.3832771927118301</v>
      </c>
      <c r="E62">
        <v>0</v>
      </c>
      <c r="F62"/>
      <c r="G62"/>
      <c r="H62"/>
      <c r="I62"/>
      <c r="J62"/>
      <c r="K62"/>
      <c r="L62"/>
      <c r="M62"/>
      <c r="N62"/>
      <c r="O62"/>
      <c r="P62"/>
      <c r="Q62">
        <v>-5.8380223805005703E-2</v>
      </c>
      <c r="R62">
        <v>-2.3832771927118301E-2</v>
      </c>
    </row>
    <row r="63" spans="2:18" x14ac:dyDescent="0.25">
      <c r="B63" s="32">
        <v>4</v>
      </c>
      <c r="C63" s="29">
        <f t="shared" si="0"/>
        <v>0.8519077779331502</v>
      </c>
      <c r="D63" s="29">
        <f t="shared" si="0"/>
        <v>-2.3832771927118301</v>
      </c>
      <c r="E63">
        <v>0</v>
      </c>
      <c r="F63"/>
      <c r="G63"/>
      <c r="H63"/>
      <c r="I63"/>
      <c r="J63"/>
      <c r="K63"/>
      <c r="L63"/>
      <c r="M63"/>
      <c r="N63"/>
      <c r="O63"/>
      <c r="P63"/>
      <c r="Q63">
        <v>8.519077779331502E-3</v>
      </c>
      <c r="R63">
        <v>-2.3832771927118301E-2</v>
      </c>
    </row>
    <row r="64" spans="2:18" x14ac:dyDescent="0.25">
      <c r="B64" s="32">
        <v>4</v>
      </c>
      <c r="C64" s="29">
        <f t="shared" si="0"/>
        <v>0.22216140531489798</v>
      </c>
      <c r="D64" s="29">
        <f t="shared" si="0"/>
        <v>-2.3832771927118301</v>
      </c>
      <c r="E64">
        <v>0</v>
      </c>
      <c r="F64"/>
      <c r="G64"/>
      <c r="H64"/>
      <c r="I64"/>
      <c r="J64"/>
      <c r="K64"/>
      <c r="L64"/>
      <c r="M64"/>
      <c r="N64"/>
      <c r="O64"/>
      <c r="P64"/>
      <c r="Q64">
        <v>2.2216140531489798E-3</v>
      </c>
      <c r="R64">
        <v>-2.3832771927118301E-2</v>
      </c>
    </row>
    <row r="65" spans="2:18" x14ac:dyDescent="0.25">
      <c r="B65" s="32">
        <v>4</v>
      </c>
      <c r="C65" s="29">
        <f t="shared" si="0"/>
        <v>-3.3735114478826662</v>
      </c>
      <c r="D65" s="29">
        <f t="shared" si="0"/>
        <v>-2.3832771927118301</v>
      </c>
      <c r="E65">
        <v>0</v>
      </c>
      <c r="F65"/>
      <c r="G65"/>
      <c r="H65"/>
      <c r="I65"/>
      <c r="J65"/>
      <c r="K65"/>
      <c r="L65"/>
      <c r="M65"/>
      <c r="N65"/>
      <c r="O65"/>
      <c r="P65"/>
      <c r="Q65">
        <v>-3.3735114478826662E-2</v>
      </c>
      <c r="R65">
        <v>-2.3832771927118301E-2</v>
      </c>
    </row>
    <row r="66" spans="2:18" x14ac:dyDescent="0.25">
      <c r="B66" s="32">
        <v>4</v>
      </c>
      <c r="C66" s="29">
        <f t="shared" si="0"/>
        <v>0.92576093976577334</v>
      </c>
      <c r="D66" s="29">
        <f t="shared" si="0"/>
        <v>-2.3832771927118301</v>
      </c>
      <c r="E66">
        <v>0</v>
      </c>
      <c r="F66"/>
      <c r="G66"/>
      <c r="H66"/>
      <c r="I66"/>
      <c r="J66"/>
      <c r="K66"/>
      <c r="L66"/>
      <c r="M66"/>
      <c r="N66"/>
      <c r="O66"/>
      <c r="P66"/>
      <c r="Q66">
        <v>9.2576093976577331E-3</v>
      </c>
      <c r="R66">
        <v>-2.3832771927118301E-2</v>
      </c>
    </row>
    <row r="67" spans="2:18" x14ac:dyDescent="0.25">
      <c r="B67" s="32">
        <v>4</v>
      </c>
      <c r="C67" s="29">
        <f t="shared" si="0"/>
        <v>-3.904329241971864</v>
      </c>
      <c r="D67" s="29">
        <f t="shared" si="0"/>
        <v>-2.3832771927118301</v>
      </c>
      <c r="E67">
        <v>0</v>
      </c>
      <c r="F67"/>
      <c r="G67"/>
      <c r="H67"/>
      <c r="I67"/>
      <c r="J67"/>
      <c r="K67"/>
      <c r="L67"/>
      <c r="M67"/>
      <c r="N67"/>
      <c r="O67"/>
      <c r="P67"/>
      <c r="Q67">
        <v>-3.9043292419718642E-2</v>
      </c>
      <c r="R67">
        <v>-2.3832771927118301E-2</v>
      </c>
    </row>
    <row r="68" spans="2:18" x14ac:dyDescent="0.25">
      <c r="B68" s="32">
        <v>4</v>
      </c>
      <c r="C68" s="29">
        <f t="shared" si="0"/>
        <v>-4.5441771233220223</v>
      </c>
      <c r="D68" s="29">
        <f t="shared" si="0"/>
        <v>-2.3832771927118301</v>
      </c>
      <c r="E68">
        <v>0</v>
      </c>
      <c r="F68"/>
      <c r="G68"/>
      <c r="H68"/>
      <c r="I68"/>
      <c r="J68"/>
      <c r="K68"/>
      <c r="L68"/>
      <c r="M68"/>
      <c r="N68"/>
      <c r="O68"/>
      <c r="P68"/>
      <c r="Q68">
        <v>-4.5441771233220227E-2</v>
      </c>
      <c r="R68">
        <v>-2.3832771927118301E-2</v>
      </c>
    </row>
    <row r="69" spans="2:18" x14ac:dyDescent="0.25">
      <c r="B69" s="32">
        <v>5</v>
      </c>
      <c r="C69" s="29">
        <f t="shared" ref="C69:D132" si="1">100*Q69</f>
        <v>-0.96061780344687842</v>
      </c>
      <c r="D69" s="29">
        <f t="shared" si="1"/>
        <v>-2.2516956552863121</v>
      </c>
      <c r="E69">
        <v>0</v>
      </c>
      <c r="F69"/>
      <c r="G69"/>
      <c r="H69"/>
      <c r="I69"/>
      <c r="J69"/>
      <c r="K69"/>
      <c r="L69"/>
      <c r="M69"/>
      <c r="N69"/>
      <c r="O69"/>
      <c r="P69"/>
      <c r="Q69">
        <v>-9.6061780344687837E-3</v>
      </c>
      <c r="R69">
        <v>-2.2516956552863121E-2</v>
      </c>
    </row>
    <row r="70" spans="2:18" x14ac:dyDescent="0.25">
      <c r="B70" s="32">
        <v>5</v>
      </c>
      <c r="C70" s="29">
        <f t="shared" si="1"/>
        <v>-2.2031757070933922</v>
      </c>
      <c r="D70" s="29">
        <f t="shared" si="1"/>
        <v>-2.2516956552863121</v>
      </c>
      <c r="E70">
        <v>0</v>
      </c>
      <c r="F70"/>
      <c r="G70"/>
      <c r="H70"/>
      <c r="I70"/>
      <c r="J70"/>
      <c r="K70"/>
      <c r="L70"/>
      <c r="M70"/>
      <c r="N70"/>
      <c r="O70"/>
      <c r="P70"/>
      <c r="Q70">
        <v>-2.2031757070933921E-2</v>
      </c>
      <c r="R70">
        <v>-2.2516956552863121E-2</v>
      </c>
    </row>
    <row r="71" spans="2:18" x14ac:dyDescent="0.25">
      <c r="B71" s="32">
        <v>5</v>
      </c>
      <c r="C71" s="29">
        <f t="shared" si="1"/>
        <v>-4.0343530660102251</v>
      </c>
      <c r="D71" s="29">
        <f t="shared" si="1"/>
        <v>-2.2516956552863121</v>
      </c>
      <c r="E71">
        <v>0</v>
      </c>
      <c r="F71"/>
      <c r="G71"/>
      <c r="H71"/>
      <c r="I71"/>
      <c r="J71"/>
      <c r="K71"/>
      <c r="L71"/>
      <c r="M71"/>
      <c r="N71"/>
      <c r="O71"/>
      <c r="P71"/>
      <c r="Q71">
        <v>-4.0343530660102253E-2</v>
      </c>
      <c r="R71">
        <v>-2.2516956552863121E-2</v>
      </c>
    </row>
    <row r="72" spans="2:18" x14ac:dyDescent="0.25">
      <c r="B72" s="32">
        <v>5</v>
      </c>
      <c r="C72" s="29">
        <f t="shared" si="1"/>
        <v>-1.759861312893797</v>
      </c>
      <c r="D72" s="29">
        <f t="shared" si="1"/>
        <v>-2.2516956552863121</v>
      </c>
      <c r="E72">
        <v>0</v>
      </c>
      <c r="F72"/>
      <c r="G72"/>
      <c r="H72"/>
      <c r="I72"/>
      <c r="J72"/>
      <c r="K72"/>
      <c r="L72"/>
      <c r="M72"/>
      <c r="N72"/>
      <c r="O72"/>
      <c r="P72"/>
      <c r="Q72">
        <v>-1.759861312893797E-2</v>
      </c>
      <c r="R72">
        <v>-2.2516956552863121E-2</v>
      </c>
    </row>
    <row r="73" spans="2:18" x14ac:dyDescent="0.25">
      <c r="B73" s="32">
        <v>5</v>
      </c>
      <c r="C73" s="29">
        <f t="shared" si="1"/>
        <v>-0.98449304259027803</v>
      </c>
      <c r="D73" s="29">
        <f t="shared" si="1"/>
        <v>-2.2516956552863121</v>
      </c>
      <c r="E73">
        <v>0</v>
      </c>
      <c r="F73"/>
      <c r="G73"/>
      <c r="H73"/>
      <c r="I73"/>
      <c r="J73"/>
      <c r="K73"/>
      <c r="L73"/>
      <c r="M73"/>
      <c r="N73"/>
      <c r="O73"/>
      <c r="P73"/>
      <c r="Q73">
        <v>-9.8449304259027801E-3</v>
      </c>
      <c r="R73">
        <v>-2.2516956552863121E-2</v>
      </c>
    </row>
    <row r="74" spans="2:18" x14ac:dyDescent="0.25">
      <c r="B74" s="32">
        <v>5</v>
      </c>
      <c r="C74" s="29">
        <f t="shared" si="1"/>
        <v>2.445922432174866</v>
      </c>
      <c r="D74" s="29">
        <f t="shared" si="1"/>
        <v>-2.2516956552863121</v>
      </c>
      <c r="E74">
        <v>0</v>
      </c>
      <c r="F74"/>
      <c r="G74"/>
      <c r="H74"/>
      <c r="I74"/>
      <c r="J74"/>
      <c r="K74"/>
      <c r="L74"/>
      <c r="M74"/>
      <c r="N74"/>
      <c r="O74"/>
      <c r="P74"/>
      <c r="Q74">
        <v>2.4459224321748661E-2</v>
      </c>
      <c r="R74">
        <v>-2.2516956552863121E-2</v>
      </c>
    </row>
    <row r="75" spans="2:18" x14ac:dyDescent="0.25">
      <c r="B75" s="32">
        <v>5</v>
      </c>
      <c r="C75" s="29">
        <f t="shared" si="1"/>
        <v>1.1268338619100391</v>
      </c>
      <c r="D75" s="29">
        <f t="shared" si="1"/>
        <v>-2.2516956552863121</v>
      </c>
      <c r="E75">
        <v>0</v>
      </c>
      <c r="F75"/>
      <c r="G75"/>
      <c r="H75"/>
      <c r="I75"/>
      <c r="J75"/>
      <c r="K75"/>
      <c r="L75"/>
      <c r="M75"/>
      <c r="N75"/>
      <c r="O75"/>
      <c r="P75"/>
      <c r="Q75">
        <v>1.126833861910039E-2</v>
      </c>
      <c r="R75">
        <v>-2.2516956552863121E-2</v>
      </c>
    </row>
    <row r="76" spans="2:18" x14ac:dyDescent="0.25">
      <c r="B76" s="32">
        <v>5</v>
      </c>
      <c r="C76" s="29">
        <f t="shared" si="1"/>
        <v>-4.6933435130042254</v>
      </c>
      <c r="D76" s="29">
        <f t="shared" si="1"/>
        <v>-2.2516956552863121</v>
      </c>
      <c r="E76">
        <v>0</v>
      </c>
      <c r="F76"/>
      <c r="G76"/>
      <c r="H76"/>
      <c r="I76"/>
      <c r="J76"/>
      <c r="K76"/>
      <c r="L76"/>
      <c r="M76"/>
      <c r="N76"/>
      <c r="O76"/>
      <c r="P76"/>
      <c r="Q76">
        <v>-4.6933435130042257E-2</v>
      </c>
      <c r="R76">
        <v>-2.2516956552863121E-2</v>
      </c>
    </row>
    <row r="77" spans="2:18" x14ac:dyDescent="0.25">
      <c r="B77" s="32">
        <v>5</v>
      </c>
      <c r="C77" s="29">
        <f t="shared" si="1"/>
        <v>-4.606931254491081</v>
      </c>
      <c r="D77" s="29">
        <f t="shared" si="1"/>
        <v>-2.2516956552863121</v>
      </c>
      <c r="E77">
        <v>0</v>
      </c>
      <c r="F77"/>
      <c r="G77"/>
      <c r="H77"/>
      <c r="I77"/>
      <c r="J77"/>
      <c r="K77"/>
      <c r="L77"/>
      <c r="M77"/>
      <c r="N77"/>
      <c r="O77"/>
      <c r="P77"/>
      <c r="Q77">
        <v>-4.6069312544910812E-2</v>
      </c>
      <c r="R77">
        <v>-2.2516956552863121E-2</v>
      </c>
    </row>
    <row r="78" spans="2:18" x14ac:dyDescent="0.25">
      <c r="B78" s="32">
        <v>5</v>
      </c>
      <c r="C78" s="29">
        <f t="shared" si="1"/>
        <v>-7.1451544198774988</v>
      </c>
      <c r="D78" s="29">
        <f t="shared" si="1"/>
        <v>-2.2516956552863121</v>
      </c>
      <c r="E78">
        <v>0</v>
      </c>
      <c r="F78"/>
      <c r="G78"/>
      <c r="H78"/>
      <c r="I78"/>
      <c r="J78"/>
      <c r="K78"/>
      <c r="L78"/>
      <c r="M78"/>
      <c r="N78"/>
      <c r="O78"/>
      <c r="P78"/>
      <c r="Q78">
        <v>-7.1451544198774988E-2</v>
      </c>
      <c r="R78">
        <v>-2.2516956552863121E-2</v>
      </c>
    </row>
    <row r="79" spans="2:18" x14ac:dyDescent="0.25">
      <c r="B79" s="32">
        <v>5</v>
      </c>
      <c r="C79" s="29">
        <f t="shared" si="1"/>
        <v>-2.7650894927205192</v>
      </c>
      <c r="D79" s="29">
        <f t="shared" si="1"/>
        <v>-2.2516956552863121</v>
      </c>
      <c r="E79">
        <v>0</v>
      </c>
      <c r="F79"/>
      <c r="G79"/>
      <c r="H79"/>
      <c r="I79"/>
      <c r="J79"/>
      <c r="K79"/>
      <c r="L79"/>
      <c r="M79"/>
      <c r="N79"/>
      <c r="O79"/>
      <c r="P79"/>
      <c r="Q79">
        <v>-2.765089492720519E-2</v>
      </c>
      <c r="R79">
        <v>-2.2516956552863121E-2</v>
      </c>
    </row>
    <row r="80" spans="2:18" x14ac:dyDescent="0.25">
      <c r="B80" s="32">
        <v>5</v>
      </c>
      <c r="C80" s="29">
        <f t="shared" si="1"/>
        <v>-1.36220297669215</v>
      </c>
      <c r="D80" s="29">
        <f t="shared" si="1"/>
        <v>-2.2516956552863121</v>
      </c>
      <c r="E80">
        <v>0</v>
      </c>
      <c r="F80"/>
      <c r="G80"/>
      <c r="H80"/>
      <c r="I80"/>
      <c r="J80"/>
      <c r="K80"/>
      <c r="L80"/>
      <c r="M80"/>
      <c r="N80"/>
      <c r="O80"/>
      <c r="P80"/>
      <c r="Q80">
        <v>-1.3622029766921499E-2</v>
      </c>
      <c r="R80">
        <v>-2.2516956552863121E-2</v>
      </c>
    </row>
    <row r="81" spans="2:18" x14ac:dyDescent="0.25">
      <c r="B81" s="32">
        <v>6</v>
      </c>
      <c r="C81" s="29">
        <f t="shared" si="1"/>
        <v>-4.6200806336734548</v>
      </c>
      <c r="D81" s="29">
        <f t="shared" si="1"/>
        <v>-1.9399983808398251</v>
      </c>
      <c r="E81">
        <v>0</v>
      </c>
      <c r="F81"/>
      <c r="G81"/>
      <c r="H81"/>
      <c r="I81"/>
      <c r="J81"/>
      <c r="K81"/>
      <c r="L81"/>
      <c r="M81"/>
      <c r="N81"/>
      <c r="O81"/>
      <c r="P81"/>
      <c r="Q81">
        <v>-4.6200806336734547E-2</v>
      </c>
      <c r="R81">
        <v>-1.939998380839825E-2</v>
      </c>
    </row>
    <row r="82" spans="2:18" x14ac:dyDescent="0.25">
      <c r="B82" s="32">
        <v>6</v>
      </c>
      <c r="C82" s="29">
        <f t="shared" si="1"/>
        <v>-1.5337908751738321</v>
      </c>
      <c r="D82" s="29">
        <f t="shared" si="1"/>
        <v>-1.9399983808398251</v>
      </c>
      <c r="E82">
        <v>0</v>
      </c>
      <c r="F82"/>
      <c r="G82"/>
      <c r="H82"/>
      <c r="I82"/>
      <c r="J82"/>
      <c r="K82"/>
      <c r="L82"/>
      <c r="M82"/>
      <c r="N82"/>
      <c r="O82"/>
      <c r="P82"/>
      <c r="Q82">
        <v>-1.533790875173832E-2</v>
      </c>
      <c r="R82">
        <v>-1.939998380839825E-2</v>
      </c>
    </row>
    <row r="83" spans="2:18" x14ac:dyDescent="0.25">
      <c r="B83" s="32">
        <v>6</v>
      </c>
      <c r="C83" s="29">
        <f t="shared" si="1"/>
        <v>-0.18528091490943679</v>
      </c>
      <c r="D83" s="29">
        <f t="shared" si="1"/>
        <v>-1.9399983808398251</v>
      </c>
      <c r="E83">
        <v>0</v>
      </c>
      <c r="F83"/>
      <c r="G83"/>
      <c r="H83"/>
      <c r="I83"/>
      <c r="J83"/>
      <c r="K83"/>
      <c r="L83"/>
      <c r="M83"/>
      <c r="N83"/>
      <c r="O83"/>
      <c r="P83"/>
      <c r="Q83">
        <v>-1.8528091490943679E-3</v>
      </c>
      <c r="R83">
        <v>-1.939998380839825E-2</v>
      </c>
    </row>
    <row r="84" spans="2:18" x14ac:dyDescent="0.25">
      <c r="B84" s="32">
        <v>6</v>
      </c>
      <c r="C84" s="29">
        <f t="shared" si="1"/>
        <v>-2.7478907176001441</v>
      </c>
      <c r="D84" s="29">
        <f t="shared" si="1"/>
        <v>-1.9399983808398251</v>
      </c>
      <c r="E84">
        <v>0</v>
      </c>
      <c r="F84"/>
      <c r="G84"/>
      <c r="H84"/>
      <c r="I84"/>
      <c r="J84"/>
      <c r="K84"/>
      <c r="L84"/>
      <c r="M84"/>
      <c r="N84"/>
      <c r="O84"/>
      <c r="P84"/>
      <c r="Q84">
        <v>-2.7478907176001439E-2</v>
      </c>
      <c r="R84">
        <v>-1.939998380839825E-2</v>
      </c>
    </row>
    <row r="85" spans="2:18" x14ac:dyDescent="0.25">
      <c r="B85" s="32">
        <v>6</v>
      </c>
      <c r="C85" s="29">
        <f t="shared" si="1"/>
        <v>-3.524485149070089</v>
      </c>
      <c r="D85" s="29">
        <f t="shared" si="1"/>
        <v>-1.9399983808398251</v>
      </c>
      <c r="E85">
        <v>0</v>
      </c>
      <c r="F85"/>
      <c r="G85"/>
      <c r="H85"/>
      <c r="I85"/>
      <c r="J85"/>
      <c r="K85"/>
      <c r="L85"/>
      <c r="M85"/>
      <c r="N85"/>
      <c r="O85"/>
      <c r="P85"/>
      <c r="Q85">
        <v>-3.524485149070089E-2</v>
      </c>
      <c r="R85">
        <v>-1.939998380839825E-2</v>
      </c>
    </row>
    <row r="86" spans="2:18" x14ac:dyDescent="0.25">
      <c r="B86" s="32">
        <v>6</v>
      </c>
      <c r="C86" s="29">
        <f t="shared" si="1"/>
        <v>0.38050029111205563</v>
      </c>
      <c r="D86" s="29">
        <f t="shared" si="1"/>
        <v>-1.9399983808398251</v>
      </c>
      <c r="E86">
        <v>0</v>
      </c>
      <c r="F86"/>
      <c r="G86"/>
      <c r="H86"/>
      <c r="I86"/>
      <c r="J86"/>
      <c r="K86"/>
      <c r="L86"/>
      <c r="M86"/>
      <c r="N86"/>
      <c r="O86"/>
      <c r="P86"/>
      <c r="Q86">
        <v>3.8050029111205562E-3</v>
      </c>
      <c r="R86">
        <v>-1.939998380839825E-2</v>
      </c>
    </row>
    <row r="87" spans="2:18" x14ac:dyDescent="0.25">
      <c r="B87" s="32">
        <v>6</v>
      </c>
      <c r="C87" s="29">
        <f t="shared" si="1"/>
        <v>-1.9593298198644142</v>
      </c>
      <c r="D87" s="29">
        <f t="shared" si="1"/>
        <v>-1.9399983808398251</v>
      </c>
      <c r="E87">
        <v>0</v>
      </c>
      <c r="F87"/>
      <c r="G87"/>
      <c r="H87"/>
      <c r="I87"/>
      <c r="J87"/>
      <c r="K87"/>
      <c r="L87"/>
      <c r="M87"/>
      <c r="N87"/>
      <c r="O87"/>
      <c r="P87"/>
      <c r="Q87">
        <v>-1.9593298198644141E-2</v>
      </c>
      <c r="R87">
        <v>-1.939998380839825E-2</v>
      </c>
    </row>
    <row r="88" spans="2:18" x14ac:dyDescent="0.25">
      <c r="B88" s="32">
        <v>6</v>
      </c>
      <c r="C88" s="29">
        <f t="shared" si="1"/>
        <v>-6.9287621529021335</v>
      </c>
      <c r="D88" s="29">
        <f t="shared" si="1"/>
        <v>-1.9399983808398251</v>
      </c>
      <c r="E88">
        <v>0</v>
      </c>
      <c r="F88"/>
      <c r="G88"/>
      <c r="H88"/>
      <c r="I88"/>
      <c r="J88"/>
      <c r="K88"/>
      <c r="L88"/>
      <c r="M88"/>
      <c r="N88"/>
      <c r="O88"/>
      <c r="P88"/>
      <c r="Q88">
        <v>-6.9287621529021334E-2</v>
      </c>
      <c r="R88">
        <v>-1.939998380839825E-2</v>
      </c>
    </row>
    <row r="89" spans="2:18" x14ac:dyDescent="0.25">
      <c r="B89" s="32">
        <v>6</v>
      </c>
      <c r="C89" s="29">
        <f t="shared" si="1"/>
        <v>-4.7311468023094232</v>
      </c>
      <c r="D89" s="29">
        <f t="shared" si="1"/>
        <v>-1.9399983808398251</v>
      </c>
      <c r="E89">
        <v>0</v>
      </c>
      <c r="F89"/>
      <c r="G89"/>
      <c r="H89"/>
      <c r="I89"/>
      <c r="J89"/>
      <c r="K89"/>
      <c r="L89"/>
      <c r="M89"/>
      <c r="N89"/>
      <c r="O89"/>
      <c r="P89"/>
      <c r="Q89">
        <v>-4.731146802309423E-2</v>
      </c>
      <c r="R89">
        <v>-1.939998380839825E-2</v>
      </c>
    </row>
    <row r="90" spans="2:18" x14ac:dyDescent="0.25">
      <c r="B90" s="32">
        <v>6</v>
      </c>
      <c r="C90" s="29">
        <f t="shared" si="1"/>
        <v>3.0832913189955238</v>
      </c>
      <c r="D90" s="29">
        <f t="shared" si="1"/>
        <v>-1.9399983808398251</v>
      </c>
      <c r="E90">
        <v>0</v>
      </c>
      <c r="F90"/>
      <c r="G90"/>
      <c r="H90"/>
      <c r="I90"/>
      <c r="J90"/>
      <c r="K90"/>
      <c r="L90"/>
      <c r="M90"/>
      <c r="N90"/>
      <c r="O90"/>
      <c r="P90"/>
      <c r="Q90">
        <v>3.0832913189955239E-2</v>
      </c>
      <c r="R90">
        <v>-1.939998380839825E-2</v>
      </c>
    </row>
    <row r="91" spans="2:18" x14ac:dyDescent="0.25">
      <c r="B91" s="32">
        <v>6</v>
      </c>
      <c r="C91" s="29">
        <f t="shared" si="1"/>
        <v>-1.3672656700082881</v>
      </c>
      <c r="D91" s="29">
        <f t="shared" si="1"/>
        <v>-1.9399983808398251</v>
      </c>
      <c r="E91">
        <v>0</v>
      </c>
      <c r="F91"/>
      <c r="G91"/>
      <c r="H91"/>
      <c r="I91"/>
      <c r="J91"/>
      <c r="K91"/>
      <c r="L91"/>
      <c r="M91"/>
      <c r="N91"/>
      <c r="O91"/>
      <c r="P91"/>
      <c r="Q91">
        <v>-1.3672656700082881E-2</v>
      </c>
      <c r="R91">
        <v>-1.939998380839825E-2</v>
      </c>
    </row>
    <row r="92" spans="2:18" x14ac:dyDescent="0.25">
      <c r="B92" s="32">
        <v>6</v>
      </c>
      <c r="C92" s="29">
        <f t="shared" si="1"/>
        <v>-4.3026004510961968</v>
      </c>
      <c r="D92" s="29">
        <f t="shared" si="1"/>
        <v>-1.9399983808398251</v>
      </c>
      <c r="E92">
        <v>0</v>
      </c>
      <c r="F92"/>
      <c r="G92"/>
      <c r="H92"/>
      <c r="I92"/>
      <c r="J92"/>
      <c r="K92"/>
      <c r="L92"/>
      <c r="M92"/>
      <c r="N92"/>
      <c r="O92"/>
      <c r="P92"/>
      <c r="Q92">
        <v>-4.3026004510961967E-2</v>
      </c>
      <c r="R92">
        <v>-1.939998380839825E-2</v>
      </c>
    </row>
    <row r="93" spans="2:18" x14ac:dyDescent="0.25">
      <c r="B93" s="32">
        <v>7</v>
      </c>
      <c r="C93" s="29">
        <f t="shared" si="1"/>
        <v>-7.7931982062563909E-2</v>
      </c>
      <c r="D93" s="29">
        <f t="shared" si="1"/>
        <v>1.9928662106394772</v>
      </c>
      <c r="E93">
        <v>0</v>
      </c>
      <c r="F93"/>
      <c r="G93" s="33">
        <f>MAX(C93:C116)</f>
        <v>20.073409932083919</v>
      </c>
      <c r="H93"/>
      <c r="I93"/>
      <c r="J93"/>
      <c r="K93"/>
      <c r="L93"/>
      <c r="M93"/>
      <c r="N93"/>
      <c r="O93"/>
      <c r="P93"/>
      <c r="Q93">
        <v>-7.7931982062563905E-4</v>
      </c>
      <c r="R93">
        <v>1.9928662106394771E-2</v>
      </c>
    </row>
    <row r="94" spans="2:18" x14ac:dyDescent="0.25">
      <c r="B94" s="32">
        <v>7</v>
      </c>
      <c r="C94" s="29">
        <f t="shared" si="1"/>
        <v>-2.6574798832222952</v>
      </c>
      <c r="D94" s="29">
        <f t="shared" si="1"/>
        <v>1.9928662106394772</v>
      </c>
      <c r="E94">
        <v>0</v>
      </c>
      <c r="F94"/>
      <c r="G94" s="33">
        <f>MIN(C93:C116)</f>
        <v>-5.931816624261371</v>
      </c>
      <c r="H94"/>
      <c r="I94"/>
      <c r="J94"/>
      <c r="K94"/>
      <c r="L94"/>
      <c r="M94"/>
      <c r="N94"/>
      <c r="O94"/>
      <c r="P94"/>
      <c r="Q94">
        <v>-2.657479883222295E-2</v>
      </c>
      <c r="R94">
        <v>1.9928662106394771E-2</v>
      </c>
    </row>
    <row r="95" spans="2:18" x14ac:dyDescent="0.25">
      <c r="B95" s="32">
        <v>7</v>
      </c>
      <c r="C95" s="29">
        <f t="shared" si="1"/>
        <v>5.2618000589890777</v>
      </c>
      <c r="D95" s="29">
        <f t="shared" si="1"/>
        <v>1.9928662106394772</v>
      </c>
      <c r="E95">
        <v>0</v>
      </c>
      <c r="F95"/>
      <c r="G95"/>
      <c r="H95"/>
      <c r="I95"/>
      <c r="J95"/>
      <c r="K95"/>
      <c r="L95"/>
      <c r="M95"/>
      <c r="N95"/>
      <c r="O95"/>
      <c r="P95"/>
      <c r="Q95">
        <v>5.2618000589890773E-2</v>
      </c>
      <c r="R95">
        <v>1.9928662106394771E-2</v>
      </c>
    </row>
    <row r="96" spans="2:18" x14ac:dyDescent="0.25">
      <c r="B96" s="32">
        <v>7</v>
      </c>
      <c r="C96" s="29">
        <f t="shared" si="1"/>
        <v>13.027644887345661</v>
      </c>
      <c r="D96" s="29">
        <f t="shared" si="1"/>
        <v>1.9928662106394772</v>
      </c>
      <c r="E96">
        <v>0</v>
      </c>
      <c r="F96"/>
      <c r="G96"/>
      <c r="H96"/>
      <c r="I96"/>
      <c r="J96"/>
      <c r="K96"/>
      <c r="L96"/>
      <c r="M96"/>
      <c r="N96"/>
      <c r="O96"/>
      <c r="P96"/>
      <c r="Q96">
        <v>0.1302764488734566</v>
      </c>
      <c r="R96">
        <v>1.9928662106394771E-2</v>
      </c>
    </row>
    <row r="97" spans="2:18" x14ac:dyDescent="0.25">
      <c r="B97" s="32">
        <v>7</v>
      </c>
      <c r="C97" s="29">
        <f t="shared" si="1"/>
        <v>-5.931816624261371</v>
      </c>
      <c r="D97" s="29">
        <f t="shared" si="1"/>
        <v>1.9928662106394772</v>
      </c>
      <c r="E97">
        <v>0</v>
      </c>
      <c r="F97"/>
      <c r="G97"/>
      <c r="H97"/>
      <c r="I97"/>
      <c r="J97"/>
      <c r="K97"/>
      <c r="L97"/>
      <c r="M97"/>
      <c r="N97"/>
      <c r="O97"/>
      <c r="P97"/>
      <c r="Q97">
        <v>-5.9318166242613712E-2</v>
      </c>
      <c r="R97">
        <v>1.9928662106394771E-2</v>
      </c>
    </row>
    <row r="98" spans="2:18" x14ac:dyDescent="0.25">
      <c r="B98" s="32">
        <v>7</v>
      </c>
      <c r="C98" s="29">
        <f t="shared" si="1"/>
        <v>-2.8123652114480717</v>
      </c>
      <c r="D98" s="29">
        <f t="shared" si="1"/>
        <v>1.9928662106394772</v>
      </c>
      <c r="E98">
        <v>0</v>
      </c>
      <c r="F98"/>
      <c r="G98"/>
      <c r="H98"/>
      <c r="I98"/>
      <c r="J98"/>
      <c r="K98"/>
      <c r="L98"/>
      <c r="M98"/>
      <c r="N98"/>
      <c r="O98"/>
      <c r="P98"/>
      <c r="Q98">
        <v>-2.8123652114480719E-2</v>
      </c>
      <c r="R98">
        <v>1.9928662106394771E-2</v>
      </c>
    </row>
    <row r="99" spans="2:18" x14ac:dyDescent="0.25">
      <c r="B99" s="32">
        <v>7</v>
      </c>
      <c r="C99" s="29">
        <f t="shared" si="1"/>
        <v>-0.74088334636847208</v>
      </c>
      <c r="D99" s="29">
        <f t="shared" si="1"/>
        <v>1.9928662106394772</v>
      </c>
      <c r="E99">
        <v>0</v>
      </c>
      <c r="F99"/>
      <c r="G99"/>
      <c r="H99"/>
      <c r="I99"/>
      <c r="J99"/>
      <c r="K99"/>
      <c r="L99"/>
      <c r="M99"/>
      <c r="N99"/>
      <c r="O99"/>
      <c r="P99"/>
      <c r="Q99">
        <v>-7.4088334636847209E-3</v>
      </c>
      <c r="R99">
        <v>1.9928662106394771E-2</v>
      </c>
    </row>
    <row r="100" spans="2:18" x14ac:dyDescent="0.25">
      <c r="B100" s="32">
        <v>7</v>
      </c>
      <c r="C100" s="29">
        <f t="shared" si="1"/>
        <v>-2.9539666715841872</v>
      </c>
      <c r="D100" s="29">
        <f t="shared" si="1"/>
        <v>1.9928662106394772</v>
      </c>
      <c r="E100">
        <v>0</v>
      </c>
      <c r="F100"/>
      <c r="G100"/>
      <c r="H100"/>
      <c r="I100"/>
      <c r="J100"/>
      <c r="K100"/>
      <c r="L100"/>
      <c r="M100"/>
      <c r="N100"/>
      <c r="O100"/>
      <c r="P100"/>
      <c r="Q100">
        <v>-2.9539666715841871E-2</v>
      </c>
      <c r="R100">
        <v>1.9928662106394771E-2</v>
      </c>
    </row>
    <row r="101" spans="2:18" x14ac:dyDescent="0.25">
      <c r="B101" s="32">
        <v>7</v>
      </c>
      <c r="C101" s="29">
        <f t="shared" si="1"/>
        <v>2.21553254505314</v>
      </c>
      <c r="D101" s="29">
        <f t="shared" si="1"/>
        <v>1.9928662106394772</v>
      </c>
      <c r="E101">
        <v>0</v>
      </c>
      <c r="F101"/>
      <c r="G101"/>
      <c r="H101"/>
      <c r="I101"/>
      <c r="J101"/>
      <c r="K101"/>
      <c r="L101"/>
      <c r="M101"/>
      <c r="N101"/>
      <c r="O101"/>
      <c r="P101"/>
      <c r="Q101">
        <v>2.21553254505314E-2</v>
      </c>
      <c r="R101">
        <v>1.9928662106394771E-2</v>
      </c>
    </row>
    <row r="102" spans="2:18" x14ac:dyDescent="0.25">
      <c r="B102" s="32">
        <v>7</v>
      </c>
      <c r="C102" s="29">
        <f t="shared" si="1"/>
        <v>-0.16414490241904939</v>
      </c>
      <c r="D102" s="29">
        <f t="shared" si="1"/>
        <v>1.9928662106394772</v>
      </c>
      <c r="E102">
        <v>0</v>
      </c>
      <c r="F102"/>
      <c r="G102"/>
      <c r="H102"/>
      <c r="I102"/>
      <c r="J102"/>
      <c r="K102"/>
      <c r="L102"/>
      <c r="M102"/>
      <c r="N102"/>
      <c r="O102"/>
      <c r="P102"/>
      <c r="Q102">
        <v>-1.6414490241904939E-3</v>
      </c>
      <c r="R102">
        <v>1.9928662106394771E-2</v>
      </c>
    </row>
    <row r="103" spans="2:18" x14ac:dyDescent="0.25">
      <c r="B103" s="32">
        <v>7</v>
      </c>
      <c r="C103" s="29">
        <f t="shared" si="1"/>
        <v>7.9434967431592076</v>
      </c>
      <c r="D103" s="29">
        <f t="shared" si="1"/>
        <v>1.9928662106394772</v>
      </c>
      <c r="E103">
        <v>0</v>
      </c>
      <c r="F103"/>
      <c r="G103"/>
      <c r="H103"/>
      <c r="I103"/>
      <c r="J103"/>
      <c r="K103"/>
      <c r="L103"/>
      <c r="M103"/>
      <c r="N103"/>
      <c r="O103"/>
      <c r="P103"/>
      <c r="Q103">
        <v>7.9434967431592077E-2</v>
      </c>
      <c r="R103">
        <v>1.9928662106394771E-2</v>
      </c>
    </row>
    <row r="104" spans="2:18" x14ac:dyDescent="0.25">
      <c r="B104" s="32">
        <v>7</v>
      </c>
      <c r="C104" s="29">
        <f t="shared" si="1"/>
        <v>2.1888975277331468</v>
      </c>
      <c r="D104" s="29">
        <f t="shared" si="1"/>
        <v>1.9928662106394772</v>
      </c>
      <c r="E104">
        <v>0</v>
      </c>
      <c r="F104"/>
      <c r="G104"/>
      <c r="H104"/>
      <c r="I104"/>
      <c r="J104"/>
      <c r="K104"/>
      <c r="L104"/>
      <c r="M104"/>
      <c r="N104"/>
      <c r="O104"/>
      <c r="P104"/>
      <c r="Q104">
        <v>2.1888975277331468E-2</v>
      </c>
      <c r="R104">
        <v>1.9928662106394771E-2</v>
      </c>
    </row>
    <row r="105" spans="2:18" x14ac:dyDescent="0.25">
      <c r="B105" s="32">
        <v>7</v>
      </c>
      <c r="C105" s="29">
        <f t="shared" si="1"/>
        <v>-1.3945984136340561</v>
      </c>
      <c r="D105" s="29">
        <f t="shared" si="1"/>
        <v>1.9928662106394772</v>
      </c>
      <c r="E105">
        <v>0</v>
      </c>
      <c r="F105"/>
      <c r="G105"/>
      <c r="H105"/>
      <c r="I105"/>
      <c r="J105"/>
      <c r="K105"/>
      <c r="L105"/>
      <c r="M105"/>
      <c r="N105"/>
      <c r="O105"/>
      <c r="P105"/>
      <c r="Q105">
        <v>-1.394598413634056E-2</v>
      </c>
      <c r="R105">
        <v>1.9928662106394771E-2</v>
      </c>
    </row>
    <row r="106" spans="2:18" x14ac:dyDescent="0.25">
      <c r="B106" s="32">
        <v>7</v>
      </c>
      <c r="C106" s="29">
        <f t="shared" si="1"/>
        <v>7.7579731511609724</v>
      </c>
      <c r="D106" s="29">
        <f t="shared" si="1"/>
        <v>1.9928662106394772</v>
      </c>
      <c r="E106">
        <v>0</v>
      </c>
      <c r="F106"/>
      <c r="G106"/>
      <c r="H106"/>
      <c r="I106"/>
      <c r="J106"/>
      <c r="K106"/>
      <c r="L106"/>
      <c r="M106"/>
      <c r="N106"/>
      <c r="O106"/>
      <c r="P106"/>
      <c r="Q106">
        <v>7.7579731511609726E-2</v>
      </c>
      <c r="R106">
        <v>1.9928662106394771E-2</v>
      </c>
    </row>
    <row r="107" spans="2:18" x14ac:dyDescent="0.25">
      <c r="B107" s="32">
        <v>7</v>
      </c>
      <c r="C107" s="29">
        <f t="shared" si="1"/>
        <v>-1.2968467999714639</v>
      </c>
      <c r="D107" s="29">
        <f t="shared" si="1"/>
        <v>1.9928662106394772</v>
      </c>
      <c r="E107">
        <v>0</v>
      </c>
      <c r="F107"/>
      <c r="G107"/>
      <c r="H107"/>
      <c r="I107"/>
      <c r="J107"/>
      <c r="K107"/>
      <c r="L107"/>
      <c r="M107"/>
      <c r="N107"/>
      <c r="O107"/>
      <c r="P107"/>
      <c r="Q107">
        <v>-1.296846799971464E-2</v>
      </c>
      <c r="R107">
        <v>1.9928662106394771E-2</v>
      </c>
    </row>
    <row r="108" spans="2:18" x14ac:dyDescent="0.25">
      <c r="B108" s="32">
        <v>7</v>
      </c>
      <c r="C108" s="29">
        <f t="shared" si="1"/>
        <v>0.54750544409229074</v>
      </c>
      <c r="D108" s="29">
        <f t="shared" si="1"/>
        <v>1.9928662106394772</v>
      </c>
      <c r="E108">
        <v>0</v>
      </c>
      <c r="F108"/>
      <c r="G108"/>
      <c r="H108"/>
      <c r="I108"/>
      <c r="J108"/>
      <c r="K108"/>
      <c r="L108"/>
      <c r="M108"/>
      <c r="N108"/>
      <c r="O108"/>
      <c r="P108"/>
      <c r="Q108">
        <v>5.4750544409229076E-3</v>
      </c>
      <c r="R108">
        <v>1.9928662106394771E-2</v>
      </c>
    </row>
    <row r="109" spans="2:18" x14ac:dyDescent="0.25">
      <c r="B109" s="32">
        <v>7</v>
      </c>
      <c r="C109" s="29">
        <f t="shared" si="1"/>
        <v>4.0850830308203196</v>
      </c>
      <c r="D109" s="29">
        <f t="shared" si="1"/>
        <v>1.9928662106394772</v>
      </c>
      <c r="E109">
        <v>0</v>
      </c>
      <c r="F109"/>
      <c r="G109"/>
      <c r="H109"/>
      <c r="I109"/>
      <c r="J109"/>
      <c r="K109"/>
      <c r="L109"/>
      <c r="M109"/>
      <c r="N109"/>
      <c r="O109"/>
      <c r="P109"/>
      <c r="Q109">
        <v>4.0850830308203197E-2</v>
      </c>
      <c r="R109">
        <v>1.9928662106394771E-2</v>
      </c>
    </row>
    <row r="110" spans="2:18" x14ac:dyDescent="0.25">
      <c r="B110" s="32">
        <v>7</v>
      </c>
      <c r="C110" s="29">
        <f t="shared" si="1"/>
        <v>5.9691777307893021</v>
      </c>
      <c r="D110" s="29">
        <f t="shared" si="1"/>
        <v>1.9928662106394772</v>
      </c>
      <c r="E110">
        <v>0</v>
      </c>
      <c r="F110"/>
      <c r="G110"/>
      <c r="H110"/>
      <c r="I110"/>
      <c r="J110"/>
      <c r="K110"/>
      <c r="L110"/>
      <c r="M110"/>
      <c r="N110"/>
      <c r="O110"/>
      <c r="P110"/>
      <c r="Q110">
        <v>5.9691777307893018E-2</v>
      </c>
      <c r="R110">
        <v>1.9928662106394771E-2</v>
      </c>
    </row>
    <row r="111" spans="2:18" x14ac:dyDescent="0.25">
      <c r="B111" s="32">
        <v>7</v>
      </c>
      <c r="C111" s="29">
        <f t="shared" si="1"/>
        <v>10.16903487811803</v>
      </c>
      <c r="D111" s="29">
        <f t="shared" si="1"/>
        <v>1.9928662106394772</v>
      </c>
      <c r="E111">
        <v>0</v>
      </c>
      <c r="F111"/>
      <c r="G111"/>
      <c r="H111"/>
      <c r="I111"/>
      <c r="J111"/>
      <c r="K111"/>
      <c r="L111"/>
      <c r="M111"/>
      <c r="N111"/>
      <c r="O111"/>
      <c r="P111"/>
      <c r="Q111">
        <v>0.1016903487811803</v>
      </c>
      <c r="R111">
        <v>1.9928662106394771E-2</v>
      </c>
    </row>
    <row r="112" spans="2:18" x14ac:dyDescent="0.25">
      <c r="B112" s="32">
        <v>7</v>
      </c>
      <c r="C112" s="29">
        <f t="shared" si="1"/>
        <v>-0.52012613734018787</v>
      </c>
      <c r="D112" s="29">
        <f t="shared" si="1"/>
        <v>1.9928662106394772</v>
      </c>
      <c r="E112">
        <v>0</v>
      </c>
      <c r="F112"/>
      <c r="G112"/>
      <c r="H112"/>
      <c r="I112"/>
      <c r="J112"/>
      <c r="K112"/>
      <c r="L112"/>
      <c r="M112"/>
      <c r="N112"/>
      <c r="O112"/>
      <c r="P112"/>
      <c r="Q112">
        <v>-5.2012613734018784E-3</v>
      </c>
      <c r="R112">
        <v>1.9928662106394771E-2</v>
      </c>
    </row>
    <row r="113" spans="2:18" x14ac:dyDescent="0.25">
      <c r="B113" s="32">
        <v>7</v>
      </c>
      <c r="C113" s="29">
        <f t="shared" si="1"/>
        <v>-3.169546503383855</v>
      </c>
      <c r="D113" s="29">
        <f t="shared" si="1"/>
        <v>1.9928662106394772</v>
      </c>
      <c r="E113">
        <v>0</v>
      </c>
      <c r="F113"/>
      <c r="G113"/>
      <c r="H113"/>
      <c r="I113"/>
      <c r="J113"/>
      <c r="K113"/>
      <c r="L113"/>
      <c r="M113"/>
      <c r="N113"/>
      <c r="O113"/>
      <c r="P113"/>
      <c r="Q113">
        <v>-3.1695465033838549E-2</v>
      </c>
      <c r="R113">
        <v>1.9928662106394771E-2</v>
      </c>
    </row>
    <row r="114" spans="2:18" x14ac:dyDescent="0.25">
      <c r="B114" s="32">
        <v>7</v>
      </c>
      <c r="C114" s="29">
        <f t="shared" si="1"/>
        <v>-0.98318642914296595</v>
      </c>
      <c r="D114" s="29">
        <f t="shared" si="1"/>
        <v>1.9928662106394772</v>
      </c>
      <c r="E114">
        <v>0</v>
      </c>
      <c r="F114"/>
      <c r="G114"/>
      <c r="H114"/>
      <c r="I114"/>
      <c r="J114"/>
      <c r="K114"/>
      <c r="L114"/>
      <c r="M114"/>
      <c r="N114"/>
      <c r="O114"/>
      <c r="P114"/>
      <c r="Q114">
        <v>-9.8318642914296591E-3</v>
      </c>
      <c r="R114">
        <v>1.9928662106394771E-2</v>
      </c>
    </row>
    <row r="115" spans="2:18" x14ac:dyDescent="0.25">
      <c r="B115" s="32">
        <v>7</v>
      </c>
      <c r="C115" s="29">
        <f t="shared" si="1"/>
        <v>20.073409932083919</v>
      </c>
      <c r="D115" s="29">
        <f t="shared" si="1"/>
        <v>1.9928662106394772</v>
      </c>
      <c r="E115">
        <v>0</v>
      </c>
      <c r="F115"/>
      <c r="G115"/>
      <c r="H115"/>
      <c r="I115"/>
      <c r="J115"/>
      <c r="K115"/>
      <c r="L115"/>
      <c r="M115"/>
      <c r="N115"/>
      <c r="O115"/>
      <c r="P115"/>
      <c r="Q115">
        <v>0.20073409932083919</v>
      </c>
      <c r="R115">
        <v>1.9928662106394771E-2</v>
      </c>
    </row>
    <row r="116" spans="2:18" x14ac:dyDescent="0.25">
      <c r="B116" s="32">
        <v>7</v>
      </c>
      <c r="C116" s="29">
        <f t="shared" si="1"/>
        <v>-3.5201189909283213</v>
      </c>
      <c r="D116" s="29">
        <f t="shared" si="1"/>
        <v>1.9928662106394772</v>
      </c>
      <c r="E116">
        <v>0</v>
      </c>
      <c r="F116"/>
      <c r="G116"/>
      <c r="H116"/>
      <c r="I116"/>
      <c r="J116"/>
      <c r="K116"/>
      <c r="L116"/>
      <c r="M116"/>
      <c r="N116"/>
      <c r="O116"/>
      <c r="P116"/>
      <c r="Q116">
        <v>-3.5201189909283212E-2</v>
      </c>
      <c r="R116">
        <v>1.9928662106394771E-2</v>
      </c>
    </row>
    <row r="117" spans="2:18" x14ac:dyDescent="0.25">
      <c r="B117" s="32">
        <v>8</v>
      </c>
      <c r="C117" s="29">
        <f t="shared" si="1"/>
        <v>5.2073221134459624</v>
      </c>
      <c r="D117" s="29">
        <f t="shared" si="1"/>
        <v>1.608769409358501</v>
      </c>
      <c r="E117">
        <v>0</v>
      </c>
      <c r="F117"/>
      <c r="G117"/>
      <c r="H117"/>
      <c r="I117"/>
      <c r="J117"/>
      <c r="K117"/>
      <c r="L117"/>
      <c r="M117"/>
      <c r="N117"/>
      <c r="O117"/>
      <c r="P117"/>
      <c r="Q117">
        <v>5.207322113445962E-2</v>
      </c>
      <c r="R117">
        <v>1.6087694093585011E-2</v>
      </c>
    </row>
    <row r="118" spans="2:18" x14ac:dyDescent="0.25">
      <c r="B118" s="32">
        <v>8</v>
      </c>
      <c r="C118" s="29">
        <f t="shared" si="1"/>
        <v>6.2917057154023386</v>
      </c>
      <c r="D118" s="29">
        <f t="shared" si="1"/>
        <v>1.608769409358501</v>
      </c>
      <c r="E118">
        <v>0</v>
      </c>
      <c r="F118"/>
      <c r="G118"/>
      <c r="H118"/>
      <c r="I118"/>
      <c r="J118"/>
      <c r="K118"/>
      <c r="L118"/>
      <c r="M118"/>
      <c r="N118"/>
      <c r="O118"/>
      <c r="P118"/>
      <c r="Q118">
        <v>6.291705715402339E-2</v>
      </c>
      <c r="R118">
        <v>1.6087694093585011E-2</v>
      </c>
    </row>
    <row r="119" spans="2:18" x14ac:dyDescent="0.25">
      <c r="B119" s="32">
        <v>8</v>
      </c>
      <c r="C119" s="29">
        <f t="shared" si="1"/>
        <v>1.6809411402009211</v>
      </c>
      <c r="D119" s="29">
        <f t="shared" si="1"/>
        <v>1.608769409358501</v>
      </c>
      <c r="E119">
        <v>0</v>
      </c>
      <c r="F119"/>
      <c r="G119"/>
      <c r="H119"/>
      <c r="I119"/>
      <c r="J119"/>
      <c r="K119"/>
      <c r="L119"/>
      <c r="M119"/>
      <c r="N119"/>
      <c r="O119"/>
      <c r="P119"/>
      <c r="Q119">
        <v>1.680941140200921E-2</v>
      </c>
      <c r="R119">
        <v>1.6087694093585011E-2</v>
      </c>
    </row>
    <row r="120" spans="2:18" x14ac:dyDescent="0.25">
      <c r="B120" s="32">
        <v>8</v>
      </c>
      <c r="C120" s="29">
        <f t="shared" si="1"/>
        <v>-8.7975961174892152</v>
      </c>
      <c r="D120" s="29">
        <f t="shared" si="1"/>
        <v>1.608769409358501</v>
      </c>
      <c r="E120">
        <v>0</v>
      </c>
      <c r="F120"/>
      <c r="G120"/>
      <c r="H120"/>
      <c r="I120"/>
      <c r="J120"/>
      <c r="K120"/>
      <c r="L120"/>
      <c r="M120"/>
      <c r="N120"/>
      <c r="O120"/>
      <c r="P120"/>
      <c r="Q120">
        <v>-8.7975961174892148E-2</v>
      </c>
      <c r="R120">
        <v>1.6087694093585011E-2</v>
      </c>
    </row>
    <row r="121" spans="2:18" x14ac:dyDescent="0.25">
      <c r="B121" s="32">
        <v>8</v>
      </c>
      <c r="C121" s="29">
        <f t="shared" si="1"/>
        <v>7.7693569619481515</v>
      </c>
      <c r="D121" s="29">
        <f t="shared" si="1"/>
        <v>1.608769409358501</v>
      </c>
      <c r="E121">
        <v>0</v>
      </c>
      <c r="F121"/>
      <c r="G121"/>
      <c r="H121"/>
      <c r="I121"/>
      <c r="J121"/>
      <c r="K121"/>
      <c r="L121"/>
      <c r="M121"/>
      <c r="N121"/>
      <c r="O121"/>
      <c r="P121"/>
      <c r="Q121">
        <v>7.7693569619481512E-2</v>
      </c>
      <c r="R121">
        <v>1.6087694093585011E-2</v>
      </c>
    </row>
    <row r="122" spans="2:18" x14ac:dyDescent="0.25">
      <c r="B122" s="32">
        <v>8</v>
      </c>
      <c r="C122" s="29">
        <f t="shared" si="1"/>
        <v>3.3802534389514696</v>
      </c>
      <c r="D122" s="29">
        <f t="shared" si="1"/>
        <v>1.608769409358501</v>
      </c>
      <c r="E122">
        <v>0</v>
      </c>
      <c r="F122"/>
      <c r="G122"/>
      <c r="H122"/>
      <c r="I122"/>
      <c r="J122"/>
      <c r="K122"/>
      <c r="L122"/>
      <c r="M122"/>
      <c r="N122"/>
      <c r="O122"/>
      <c r="P122"/>
      <c r="Q122">
        <v>3.3802534389514693E-2</v>
      </c>
      <c r="R122">
        <v>1.6087694093585011E-2</v>
      </c>
    </row>
    <row r="123" spans="2:18" x14ac:dyDescent="0.25">
      <c r="B123" s="32">
        <v>8</v>
      </c>
      <c r="C123" s="29">
        <f t="shared" si="1"/>
        <v>-4.910248079661323</v>
      </c>
      <c r="D123" s="29">
        <f t="shared" si="1"/>
        <v>1.608769409358501</v>
      </c>
      <c r="E123">
        <v>0</v>
      </c>
      <c r="F123"/>
      <c r="G123"/>
      <c r="H123"/>
      <c r="I123"/>
      <c r="J123"/>
      <c r="K123"/>
      <c r="L123"/>
      <c r="M123"/>
      <c r="N123"/>
      <c r="O123"/>
      <c r="P123"/>
      <c r="Q123">
        <v>-4.9102480796613231E-2</v>
      </c>
      <c r="R123">
        <v>1.6087694093585011E-2</v>
      </c>
    </row>
    <row r="124" spans="2:18" x14ac:dyDescent="0.25">
      <c r="B124" s="32">
        <v>8</v>
      </c>
      <c r="C124" s="29">
        <f t="shared" si="1"/>
        <v>0.5898808974723545</v>
      </c>
      <c r="D124" s="29">
        <f t="shared" si="1"/>
        <v>1.608769409358501</v>
      </c>
      <c r="E124">
        <v>0</v>
      </c>
      <c r="F124"/>
      <c r="G124"/>
      <c r="H124"/>
      <c r="I124"/>
      <c r="J124"/>
      <c r="K124"/>
      <c r="L124"/>
      <c r="M124"/>
      <c r="N124"/>
      <c r="O124"/>
      <c r="P124"/>
      <c r="Q124">
        <v>5.8988089747235451E-3</v>
      </c>
      <c r="R124">
        <v>1.6087694093585011E-2</v>
      </c>
    </row>
    <row r="125" spans="2:18" x14ac:dyDescent="0.25">
      <c r="B125" s="32">
        <v>8</v>
      </c>
      <c r="C125" s="29">
        <f t="shared" si="1"/>
        <v>0.65099335225261823</v>
      </c>
      <c r="D125" s="29">
        <f t="shared" si="1"/>
        <v>1.608769409358501</v>
      </c>
      <c r="E125">
        <v>0</v>
      </c>
      <c r="F125"/>
      <c r="G125"/>
      <c r="H125"/>
      <c r="I125"/>
      <c r="J125"/>
      <c r="K125"/>
      <c r="L125"/>
      <c r="M125"/>
      <c r="N125"/>
      <c r="O125"/>
      <c r="P125"/>
      <c r="Q125">
        <v>6.5099335225261828E-3</v>
      </c>
      <c r="R125">
        <v>1.6087694093585011E-2</v>
      </c>
    </row>
    <row r="126" spans="2:18" x14ac:dyDescent="0.25">
      <c r="B126" s="32">
        <v>8</v>
      </c>
      <c r="C126" s="29">
        <f t="shared" si="1"/>
        <v>3.1264090440083083</v>
      </c>
      <c r="D126" s="29">
        <f t="shared" si="1"/>
        <v>1.608769409358501</v>
      </c>
      <c r="E126">
        <v>0</v>
      </c>
      <c r="F126"/>
      <c r="G126"/>
      <c r="H126"/>
      <c r="I126"/>
      <c r="J126"/>
      <c r="K126"/>
      <c r="L126"/>
      <c r="M126"/>
      <c r="N126"/>
      <c r="O126"/>
      <c r="P126"/>
      <c r="Q126">
        <v>3.1264090440083082E-2</v>
      </c>
      <c r="R126">
        <v>1.6087694093585011E-2</v>
      </c>
    </row>
    <row r="127" spans="2:18" x14ac:dyDescent="0.25">
      <c r="B127" s="32">
        <v>8</v>
      </c>
      <c r="C127" s="29">
        <f t="shared" si="1"/>
        <v>-0.1762998600849342</v>
      </c>
      <c r="D127" s="29">
        <f t="shared" si="1"/>
        <v>1.608769409358501</v>
      </c>
      <c r="E127">
        <v>0</v>
      </c>
      <c r="F127"/>
      <c r="G127"/>
      <c r="H127"/>
      <c r="I127"/>
      <c r="J127"/>
      <c r="K127"/>
      <c r="L127"/>
      <c r="M127"/>
      <c r="N127"/>
      <c r="O127"/>
      <c r="P127"/>
      <c r="Q127">
        <v>-1.7629986008493421E-3</v>
      </c>
      <c r="R127">
        <v>1.6087694093585011E-2</v>
      </c>
    </row>
    <row r="128" spans="2:18" x14ac:dyDescent="0.25">
      <c r="B128" s="32">
        <v>8</v>
      </c>
      <c r="C128" s="29">
        <f t="shared" si="1"/>
        <v>6.2882850858477575</v>
      </c>
      <c r="D128" s="29">
        <f t="shared" si="1"/>
        <v>1.608769409358501</v>
      </c>
      <c r="E128">
        <v>0</v>
      </c>
      <c r="F128"/>
      <c r="G128"/>
      <c r="H128"/>
      <c r="I128"/>
      <c r="J128"/>
      <c r="K128"/>
      <c r="L128"/>
      <c r="M128"/>
      <c r="N128"/>
      <c r="O128"/>
      <c r="P128"/>
      <c r="Q128">
        <v>6.2882850858477571E-2</v>
      </c>
      <c r="R128">
        <v>1.6087694093585011E-2</v>
      </c>
    </row>
    <row r="129" spans="2:18" x14ac:dyDescent="0.25">
      <c r="B129" s="32">
        <v>8</v>
      </c>
      <c r="C129" s="29">
        <f t="shared" si="1"/>
        <v>-2.0099212832450428</v>
      </c>
      <c r="D129" s="29">
        <f t="shared" si="1"/>
        <v>1.608769409358501</v>
      </c>
      <c r="E129">
        <v>0</v>
      </c>
      <c r="F129"/>
      <c r="G129"/>
      <c r="H129"/>
      <c r="I129"/>
      <c r="J129"/>
      <c r="K129"/>
      <c r="L129"/>
      <c r="M129"/>
      <c r="N129"/>
      <c r="O129"/>
      <c r="P129"/>
      <c r="Q129">
        <v>-2.009921283245043E-2</v>
      </c>
      <c r="R129">
        <v>1.6087694093585011E-2</v>
      </c>
    </row>
    <row r="130" spans="2:18" x14ac:dyDescent="0.25">
      <c r="B130" s="32">
        <v>8</v>
      </c>
      <c r="C130" s="29">
        <f t="shared" si="1"/>
        <v>-3.8331791729739431</v>
      </c>
      <c r="D130" s="29">
        <f t="shared" si="1"/>
        <v>1.608769409358501</v>
      </c>
      <c r="E130">
        <v>0</v>
      </c>
      <c r="F130"/>
      <c r="G130"/>
      <c r="H130"/>
      <c r="I130"/>
      <c r="J130"/>
      <c r="K130"/>
      <c r="L130"/>
      <c r="M130"/>
      <c r="N130"/>
      <c r="O130"/>
      <c r="P130"/>
      <c r="Q130">
        <v>-3.8331791729739433E-2</v>
      </c>
      <c r="R130">
        <v>1.6087694093585011E-2</v>
      </c>
    </row>
    <row r="131" spans="2:18" x14ac:dyDescent="0.25">
      <c r="B131" s="32">
        <v>8</v>
      </c>
      <c r="C131" s="29">
        <f t="shared" si="1"/>
        <v>1.2007848189898611</v>
      </c>
      <c r="D131" s="29">
        <f t="shared" si="1"/>
        <v>1.608769409358501</v>
      </c>
      <c r="E131">
        <v>0</v>
      </c>
      <c r="F131"/>
      <c r="G131"/>
      <c r="H131"/>
      <c r="I131"/>
      <c r="J131"/>
      <c r="K131"/>
      <c r="L131"/>
      <c r="M131"/>
      <c r="N131"/>
      <c r="O131"/>
      <c r="P131"/>
      <c r="Q131">
        <v>1.2007848189898611E-2</v>
      </c>
      <c r="R131">
        <v>1.6087694093585011E-2</v>
      </c>
    </row>
    <row r="132" spans="2:18" x14ac:dyDescent="0.25">
      <c r="B132" s="32">
        <v>8</v>
      </c>
      <c r="C132" s="29">
        <f t="shared" si="1"/>
        <v>2.5929701053953762</v>
      </c>
      <c r="D132" s="29">
        <f t="shared" si="1"/>
        <v>1.608769409358501</v>
      </c>
      <c r="E132">
        <v>0</v>
      </c>
      <c r="F132"/>
      <c r="G132"/>
      <c r="H132"/>
      <c r="I132"/>
      <c r="J132"/>
      <c r="K132"/>
      <c r="L132"/>
      <c r="M132"/>
      <c r="N132"/>
      <c r="O132"/>
      <c r="P132"/>
      <c r="Q132">
        <v>2.5929701053953761E-2</v>
      </c>
      <c r="R132">
        <v>1.6087694093585011E-2</v>
      </c>
    </row>
    <row r="133" spans="2:18" x14ac:dyDescent="0.25">
      <c r="B133" s="32">
        <v>8</v>
      </c>
      <c r="C133" s="29">
        <f t="shared" ref="C133:D152" si="2">100*Q133</f>
        <v>4.9425171968508028</v>
      </c>
      <c r="D133" s="29">
        <f t="shared" si="2"/>
        <v>1.608769409358501</v>
      </c>
      <c r="E133">
        <v>0</v>
      </c>
      <c r="F133"/>
      <c r="G133"/>
      <c r="H133"/>
      <c r="I133"/>
      <c r="J133"/>
      <c r="K133"/>
      <c r="L133"/>
      <c r="M133"/>
      <c r="N133"/>
      <c r="O133"/>
      <c r="P133"/>
      <c r="Q133">
        <v>4.9425171968508028E-2</v>
      </c>
      <c r="R133">
        <v>1.6087694093585011E-2</v>
      </c>
    </row>
    <row r="134" spans="2:18" x14ac:dyDescent="0.25">
      <c r="B134" s="32">
        <v>8</v>
      </c>
      <c r="C134" s="29">
        <f t="shared" si="2"/>
        <v>2.4122972892127499</v>
      </c>
      <c r="D134" s="29">
        <f t="shared" si="2"/>
        <v>1.608769409358501</v>
      </c>
      <c r="E134">
        <v>0</v>
      </c>
      <c r="F134"/>
      <c r="G134"/>
      <c r="H134"/>
      <c r="I134"/>
      <c r="J134"/>
      <c r="K134"/>
      <c r="L134"/>
      <c r="M134"/>
      <c r="N134"/>
      <c r="O134"/>
      <c r="P134"/>
      <c r="Q134">
        <v>2.41229728921275E-2</v>
      </c>
      <c r="R134">
        <v>1.6087694093585011E-2</v>
      </c>
    </row>
    <row r="135" spans="2:18" x14ac:dyDescent="0.25">
      <c r="B135" s="32">
        <v>9</v>
      </c>
      <c r="C135" s="29">
        <f t="shared" si="2"/>
        <v>2.4803267899474148</v>
      </c>
      <c r="D135" s="29">
        <f t="shared" si="2"/>
        <v>3.4510158002376565</v>
      </c>
      <c r="E135">
        <v>0</v>
      </c>
      <c r="F135"/>
      <c r="G135"/>
      <c r="H135"/>
      <c r="I135"/>
      <c r="J135"/>
      <c r="K135"/>
      <c r="L135"/>
      <c r="M135"/>
      <c r="N135"/>
      <c r="O135"/>
      <c r="P135"/>
      <c r="Q135">
        <v>2.4803267899474148E-2</v>
      </c>
      <c r="R135">
        <v>3.4510158002376563E-2</v>
      </c>
    </row>
    <row r="136" spans="2:18" x14ac:dyDescent="0.25">
      <c r="B136" s="32">
        <v>9</v>
      </c>
      <c r="C136" s="29">
        <f t="shared" si="2"/>
        <v>5.0369457735810119</v>
      </c>
      <c r="D136" s="29">
        <f t="shared" si="2"/>
        <v>3.4510158002376565</v>
      </c>
      <c r="E136">
        <v>0</v>
      </c>
      <c r="F136"/>
      <c r="G136"/>
      <c r="H136"/>
      <c r="I136"/>
      <c r="J136"/>
      <c r="K136"/>
      <c r="L136"/>
      <c r="M136"/>
      <c r="N136"/>
      <c r="O136"/>
      <c r="P136"/>
      <c r="Q136">
        <v>5.0369457735810121E-2</v>
      </c>
      <c r="R136">
        <v>3.4510158002376563E-2</v>
      </c>
    </row>
    <row r="137" spans="2:18" x14ac:dyDescent="0.25">
      <c r="B137" s="32">
        <v>9</v>
      </c>
      <c r="C137" s="29">
        <f t="shared" si="2"/>
        <v>-1.3301939946648149</v>
      </c>
      <c r="D137" s="29">
        <f t="shared" si="2"/>
        <v>3.4510158002376565</v>
      </c>
      <c r="E137">
        <v>0</v>
      </c>
      <c r="F137"/>
      <c r="G137"/>
      <c r="H137"/>
      <c r="I137"/>
      <c r="J137"/>
      <c r="K137"/>
      <c r="L137"/>
      <c r="M137"/>
      <c r="N137"/>
      <c r="O137"/>
      <c r="P137"/>
      <c r="Q137">
        <v>-1.3301939946648149E-2</v>
      </c>
      <c r="R137">
        <v>3.4510158002376563E-2</v>
      </c>
    </row>
    <row r="138" spans="2:18" x14ac:dyDescent="0.25">
      <c r="B138" s="32">
        <v>9</v>
      </c>
      <c r="C138" s="29">
        <f t="shared" si="2"/>
        <v>0.37129013855132292</v>
      </c>
      <c r="D138" s="29">
        <f t="shared" si="2"/>
        <v>3.4510158002376565</v>
      </c>
      <c r="E138">
        <v>0</v>
      </c>
      <c r="F138"/>
      <c r="G138"/>
      <c r="H138"/>
      <c r="I138"/>
      <c r="J138"/>
      <c r="K138"/>
      <c r="L138"/>
      <c r="M138"/>
      <c r="N138"/>
      <c r="O138"/>
      <c r="P138"/>
      <c r="Q138">
        <v>3.7129013855132292E-3</v>
      </c>
      <c r="R138">
        <v>3.4510158002376563E-2</v>
      </c>
    </row>
    <row r="139" spans="2:18" x14ac:dyDescent="0.25">
      <c r="B139" s="32">
        <v>9</v>
      </c>
      <c r="C139" s="29">
        <f t="shared" si="2"/>
        <v>3.3270875237404156</v>
      </c>
      <c r="D139" s="29">
        <f t="shared" si="2"/>
        <v>3.4510158002376565</v>
      </c>
      <c r="E139">
        <v>0</v>
      </c>
      <c r="F139"/>
      <c r="G139"/>
      <c r="H139"/>
      <c r="I139"/>
      <c r="J139"/>
      <c r="K139"/>
      <c r="L139"/>
      <c r="M139"/>
      <c r="N139"/>
      <c r="O139"/>
      <c r="P139"/>
      <c r="Q139">
        <v>3.3270875237404157E-2</v>
      </c>
      <c r="R139">
        <v>3.4510158002376563E-2</v>
      </c>
    </row>
    <row r="140" spans="2:18" x14ac:dyDescent="0.25">
      <c r="B140" s="32">
        <v>9</v>
      </c>
      <c r="C140" s="29">
        <f t="shared" si="2"/>
        <v>5.712867426269165</v>
      </c>
      <c r="D140" s="29">
        <f t="shared" si="2"/>
        <v>3.4510158002376565</v>
      </c>
      <c r="E140">
        <v>0</v>
      </c>
      <c r="F140"/>
      <c r="G140"/>
      <c r="H140"/>
      <c r="I140"/>
      <c r="J140"/>
      <c r="K140"/>
      <c r="L140"/>
      <c r="M140"/>
      <c r="N140"/>
      <c r="O140"/>
      <c r="P140"/>
      <c r="Q140">
        <v>5.712867426269165E-2</v>
      </c>
      <c r="R140">
        <v>3.4510158002376563E-2</v>
      </c>
    </row>
    <row r="141" spans="2:18" x14ac:dyDescent="0.25">
      <c r="B141" s="32">
        <v>9</v>
      </c>
      <c r="C141" s="29">
        <f t="shared" si="2"/>
        <v>11.170731545136201</v>
      </c>
      <c r="D141" s="29">
        <f t="shared" si="2"/>
        <v>3.4510158002376565</v>
      </c>
      <c r="E141">
        <v>0</v>
      </c>
      <c r="F141"/>
      <c r="G141"/>
      <c r="H141"/>
      <c r="I141"/>
      <c r="J141"/>
      <c r="K141"/>
      <c r="L141"/>
      <c r="M141"/>
      <c r="N141"/>
      <c r="O141"/>
      <c r="P141"/>
      <c r="Q141">
        <v>0.111707315451362</v>
      </c>
      <c r="R141">
        <v>3.4510158002376563E-2</v>
      </c>
    </row>
    <row r="142" spans="2:18" x14ac:dyDescent="0.25">
      <c r="B142" s="32">
        <v>9</v>
      </c>
      <c r="C142" s="29">
        <f t="shared" si="2"/>
        <v>-0.26733300120467057</v>
      </c>
      <c r="D142" s="29">
        <f t="shared" si="2"/>
        <v>3.4510158002376565</v>
      </c>
      <c r="E142">
        <v>0</v>
      </c>
      <c r="F142"/>
      <c r="G142"/>
      <c r="H142"/>
      <c r="I142"/>
      <c r="J142"/>
      <c r="K142"/>
      <c r="L142"/>
      <c r="M142"/>
      <c r="N142"/>
      <c r="O142"/>
      <c r="P142"/>
      <c r="Q142">
        <v>-2.6733300120467059E-3</v>
      </c>
      <c r="R142">
        <v>3.4510158002376563E-2</v>
      </c>
    </row>
    <row r="143" spans="2:18" x14ac:dyDescent="0.25">
      <c r="B143" s="32">
        <v>9</v>
      </c>
      <c r="C143" s="29">
        <f t="shared" si="2"/>
        <v>5.2072789233221766</v>
      </c>
      <c r="D143" s="29">
        <f t="shared" si="2"/>
        <v>3.4510158002376565</v>
      </c>
      <c r="E143">
        <v>0</v>
      </c>
      <c r="F143"/>
      <c r="G143"/>
      <c r="H143"/>
      <c r="I143"/>
      <c r="J143"/>
      <c r="K143"/>
      <c r="L143"/>
      <c r="M143"/>
      <c r="N143"/>
      <c r="O143"/>
      <c r="P143"/>
      <c r="Q143">
        <v>5.2072789233221763E-2</v>
      </c>
      <c r="R143">
        <v>3.4510158002376563E-2</v>
      </c>
    </row>
    <row r="144" spans="2:18" x14ac:dyDescent="0.25">
      <c r="B144" s="32">
        <v>9</v>
      </c>
      <c r="C144" s="29">
        <f t="shared" si="2"/>
        <v>1.701138720321592</v>
      </c>
      <c r="D144" s="29">
        <f t="shared" si="2"/>
        <v>3.4510158002376565</v>
      </c>
      <c r="E144">
        <v>0</v>
      </c>
      <c r="F144"/>
      <c r="G144"/>
      <c r="H144"/>
      <c r="I144"/>
      <c r="J144"/>
      <c r="K144"/>
      <c r="L144"/>
      <c r="M144"/>
      <c r="N144"/>
      <c r="O144"/>
      <c r="P144"/>
      <c r="Q144">
        <v>1.7011387203215919E-2</v>
      </c>
      <c r="R144">
        <v>3.4510158002376563E-2</v>
      </c>
    </row>
    <row r="145" spans="2:18" x14ac:dyDescent="0.25">
      <c r="B145" s="32">
        <v>9</v>
      </c>
      <c r="C145" s="29">
        <f t="shared" si="2"/>
        <v>2.5543057687784061</v>
      </c>
      <c r="D145" s="29">
        <f t="shared" si="2"/>
        <v>3.4510158002376565</v>
      </c>
      <c r="E145">
        <v>0</v>
      </c>
      <c r="F145"/>
      <c r="G145"/>
      <c r="H145"/>
      <c r="I145"/>
      <c r="J145"/>
      <c r="K145"/>
      <c r="L145"/>
      <c r="M145"/>
      <c r="N145"/>
      <c r="O145"/>
      <c r="P145"/>
      <c r="Q145">
        <v>2.554305768778406E-2</v>
      </c>
      <c r="R145">
        <v>3.4510158002376563E-2</v>
      </c>
    </row>
    <row r="146" spans="2:18" x14ac:dyDescent="0.25">
      <c r="B146" s="32">
        <v>9</v>
      </c>
      <c r="C146" s="29">
        <f t="shared" si="2"/>
        <v>8.1233445657020056</v>
      </c>
      <c r="D146" s="29">
        <f t="shared" si="2"/>
        <v>3.4510158002376565</v>
      </c>
      <c r="E146">
        <v>0</v>
      </c>
      <c r="F146"/>
      <c r="G146"/>
      <c r="H146"/>
      <c r="I146"/>
      <c r="J146"/>
      <c r="K146"/>
      <c r="L146"/>
      <c r="M146"/>
      <c r="N146"/>
      <c r="O146"/>
      <c r="P146"/>
      <c r="Q146">
        <v>8.1233445657020065E-2</v>
      </c>
      <c r="R146">
        <v>3.4510158002376563E-2</v>
      </c>
    </row>
    <row r="147" spans="2:18" x14ac:dyDescent="0.25">
      <c r="B147" s="32">
        <v>9</v>
      </c>
      <c r="C147" s="29">
        <f t="shared" si="2"/>
        <v>3.3209793691240512</v>
      </c>
      <c r="D147" s="29">
        <f t="shared" si="2"/>
        <v>3.4510158002376565</v>
      </c>
      <c r="E147">
        <v>0</v>
      </c>
      <c r="F147"/>
      <c r="G147"/>
      <c r="H147"/>
      <c r="I147"/>
      <c r="J147"/>
      <c r="K147"/>
      <c r="L147"/>
      <c r="M147"/>
      <c r="N147"/>
      <c r="O147"/>
      <c r="P147"/>
      <c r="Q147">
        <v>3.3209793691240511E-2</v>
      </c>
      <c r="R147">
        <v>3.4510158002376563E-2</v>
      </c>
    </row>
    <row r="148" spans="2:18" x14ac:dyDescent="0.25">
      <c r="B148" s="32">
        <v>9</v>
      </c>
      <c r="C148" s="29">
        <f t="shared" si="2"/>
        <v>4.2854732497351185</v>
      </c>
      <c r="D148" s="29">
        <f t="shared" si="2"/>
        <v>3.4510158002376565</v>
      </c>
      <c r="E148">
        <v>0</v>
      </c>
      <c r="F148"/>
      <c r="G148"/>
      <c r="H148"/>
      <c r="I148"/>
      <c r="J148"/>
      <c r="K148"/>
      <c r="L148"/>
      <c r="M148"/>
      <c r="N148"/>
      <c r="O148"/>
      <c r="P148"/>
      <c r="Q148">
        <v>4.2854732497351188E-2</v>
      </c>
      <c r="R148">
        <v>3.4510158002376563E-2</v>
      </c>
    </row>
    <row r="149" spans="2:18" x14ac:dyDescent="0.25">
      <c r="B149" s="32">
        <v>9</v>
      </c>
      <c r="C149" s="29">
        <f t="shared" si="2"/>
        <v>1.5817464080466641</v>
      </c>
      <c r="D149" s="29">
        <f t="shared" si="2"/>
        <v>3.4510158002376565</v>
      </c>
      <c r="E149">
        <v>0</v>
      </c>
      <c r="F149"/>
      <c r="G149"/>
      <c r="H149"/>
      <c r="I149"/>
      <c r="J149"/>
      <c r="K149"/>
      <c r="L149"/>
      <c r="M149"/>
      <c r="N149"/>
      <c r="O149"/>
      <c r="P149"/>
      <c r="Q149">
        <v>1.581746408046664E-2</v>
      </c>
      <c r="R149">
        <v>3.4510158002376563E-2</v>
      </c>
    </row>
    <row r="150" spans="2:18" x14ac:dyDescent="0.25">
      <c r="B150" s="32">
        <v>9</v>
      </c>
      <c r="C150" s="29">
        <f t="shared" si="2"/>
        <v>-1.9759774883079431</v>
      </c>
      <c r="D150" s="29">
        <f t="shared" si="2"/>
        <v>3.4510158002376565</v>
      </c>
      <c r="E150">
        <v>0</v>
      </c>
      <c r="F150"/>
      <c r="G150"/>
      <c r="H150"/>
      <c r="I150"/>
      <c r="J150"/>
      <c r="K150"/>
      <c r="L150"/>
      <c r="M150"/>
      <c r="N150"/>
      <c r="O150"/>
      <c r="P150"/>
      <c r="Q150">
        <v>-1.975977488307943E-2</v>
      </c>
      <c r="R150">
        <v>3.4510158002376563E-2</v>
      </c>
    </row>
    <row r="151" spans="2:18" x14ac:dyDescent="0.25">
      <c r="B151" s="32">
        <v>9</v>
      </c>
      <c r="C151" s="29">
        <f t="shared" si="2"/>
        <v>4.5681606469746949</v>
      </c>
      <c r="D151" s="29">
        <f t="shared" si="2"/>
        <v>3.4510158002376565</v>
      </c>
      <c r="E151">
        <v>0</v>
      </c>
      <c r="F151"/>
      <c r="G151"/>
      <c r="H151"/>
      <c r="I151"/>
      <c r="J151"/>
      <c r="K151"/>
      <c r="L151"/>
      <c r="M151"/>
      <c r="N151"/>
      <c r="O151"/>
      <c r="P151"/>
      <c r="Q151">
        <v>4.5681606469746949E-2</v>
      </c>
      <c r="R151">
        <v>3.4510158002376563E-2</v>
      </c>
    </row>
    <row r="152" spans="2:18" x14ac:dyDescent="0.25">
      <c r="B152" s="32">
        <v>9</v>
      </c>
      <c r="C152" s="29">
        <f t="shared" si="2"/>
        <v>2.8744365268101908</v>
      </c>
      <c r="D152" s="29">
        <f t="shared" si="2"/>
        <v>3.4510158002376565</v>
      </c>
      <c r="E152">
        <v>0</v>
      </c>
      <c r="F152"/>
      <c r="G152"/>
      <c r="H152"/>
      <c r="I152"/>
      <c r="J152"/>
      <c r="K152"/>
      <c r="L152"/>
      <c r="M152"/>
      <c r="N152"/>
      <c r="O152"/>
      <c r="P152"/>
      <c r="Q152">
        <v>2.874436526810191E-2</v>
      </c>
      <c r="R152">
        <v>3.4510158002376563E-2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39C5-324B-431F-AD04-7E689FF73586}">
  <dimension ref="A1:N55"/>
  <sheetViews>
    <sheetView workbookViewId="0">
      <selection activeCell="B1" sqref="B1"/>
    </sheetView>
  </sheetViews>
  <sheetFormatPr defaultRowHeight="15" x14ac:dyDescent="0.25"/>
  <cols>
    <col min="1" max="1" width="18.42578125" style="2" customWidth="1"/>
    <col min="2" max="16384" width="9.140625" style="2"/>
  </cols>
  <sheetData>
    <row r="1" spans="1:14" x14ac:dyDescent="0.25">
      <c r="A1" s="1" t="s">
        <v>0</v>
      </c>
      <c r="B1" s="2" t="s">
        <v>233</v>
      </c>
    </row>
    <row r="2" spans="1:14" x14ac:dyDescent="0.25">
      <c r="A2" s="1" t="s">
        <v>2</v>
      </c>
      <c r="B2" s="2" t="s">
        <v>160</v>
      </c>
    </row>
    <row r="3" spans="1:14" x14ac:dyDescent="0.25">
      <c r="A3" s="1"/>
    </row>
    <row r="4" spans="1:14" ht="15" customHeight="1" x14ac:dyDescent="0.25">
      <c r="A4" s="5" t="s">
        <v>1</v>
      </c>
      <c r="B4" t="s">
        <v>217</v>
      </c>
      <c r="C4" t="s">
        <v>218</v>
      </c>
      <c r="D4" s="34" t="s">
        <v>219</v>
      </c>
      <c r="E4" t="s">
        <v>220</v>
      </c>
      <c r="F4" t="s">
        <v>221</v>
      </c>
      <c r="G4" t="s">
        <v>222</v>
      </c>
      <c r="H4"/>
      <c r="I4" t="s">
        <v>223</v>
      </c>
      <c r="J4"/>
      <c r="K4"/>
      <c r="L4"/>
      <c r="M4"/>
      <c r="N4"/>
    </row>
    <row r="5" spans="1:14" ht="15" customHeight="1" x14ac:dyDescent="0.25">
      <c r="A5" s="4"/>
      <c r="B5" s="30">
        <v>2</v>
      </c>
      <c r="C5" s="35"/>
      <c r="D5" s="35">
        <v>0.1451104134321213</v>
      </c>
      <c r="E5" s="35">
        <v>0.2996845543384552</v>
      </c>
      <c r="F5" s="35">
        <v>0.1545741260051727</v>
      </c>
      <c r="G5" s="35">
        <v>0.40063092112541199</v>
      </c>
      <c r="H5" s="16"/>
      <c r="I5" s="22">
        <f>Table1311[[#This Row],[1–3 sessions]]+Table1311[[#This Row],[4–6 sessions]]+Table1311[[#This Row],[7–9 sessions]]</f>
        <v>0.59936909377574921</v>
      </c>
      <c r="J5"/>
      <c r="K5"/>
      <c r="L5"/>
      <c r="M5"/>
      <c r="N5" s="24">
        <f>SUM(Table1311[[#This Row],[0 sessions]:[10+ sessions]])</f>
        <v>1.0000000149011612</v>
      </c>
    </row>
    <row r="6" spans="1:14" ht="15" customHeight="1" x14ac:dyDescent="0.25">
      <c r="A6" s="4"/>
      <c r="B6" s="30">
        <v>3</v>
      </c>
      <c r="C6" s="35"/>
      <c r="D6" s="35">
        <v>0.1451104134321213</v>
      </c>
      <c r="E6" s="35">
        <v>0.2933754026889801</v>
      </c>
      <c r="F6" s="35">
        <v>0.1545741260051727</v>
      </c>
      <c r="G6" s="35">
        <v>0.40694007277488708</v>
      </c>
      <c r="H6" s="16"/>
      <c r="I6" s="22">
        <f>Table1311[[#This Row],[1–3 sessions]]+Table1311[[#This Row],[4–6 sessions]]+Table1311[[#This Row],[7–9 sessions]]</f>
        <v>0.59305994212627411</v>
      </c>
      <c r="J6"/>
      <c r="K6"/>
      <c r="L6"/>
      <c r="M6"/>
      <c r="N6" s="24">
        <f>SUM(Table1311[[#This Row],[0 sessions]:[10+ sessions]])</f>
        <v>1.0000000149011612</v>
      </c>
    </row>
    <row r="7" spans="1:14" ht="15" customHeight="1" x14ac:dyDescent="0.25">
      <c r="A7" s="4"/>
      <c r="B7" s="30">
        <v>4</v>
      </c>
      <c r="C7" s="35">
        <v>1.261829677969217E-2</v>
      </c>
      <c r="D7" s="35">
        <v>0.13880126178264621</v>
      </c>
      <c r="E7" s="35">
        <v>0.287066251039505</v>
      </c>
      <c r="F7" s="35">
        <v>0.1514195650815964</v>
      </c>
      <c r="G7" s="35">
        <v>0.41324922442436218</v>
      </c>
      <c r="H7" s="16"/>
      <c r="I7" s="22">
        <f>Table1311[[#This Row],[1–3 sessions]]+Table1311[[#This Row],[4–6 sessions]]+Table1311[[#This Row],[7–9 sessions]]</f>
        <v>0.57728707790374756</v>
      </c>
      <c r="J7"/>
      <c r="K7"/>
      <c r="L7"/>
      <c r="M7"/>
      <c r="N7" s="24">
        <f>SUM(Table1311[[#This Row],[0 sessions]:[10+ sessions]])</f>
        <v>1.0031545991078019</v>
      </c>
    </row>
    <row r="8" spans="1:14" ht="15" customHeight="1" x14ac:dyDescent="0.25">
      <c r="A8" s="4"/>
      <c r="B8" s="30">
        <v>5</v>
      </c>
      <c r="C8" s="35">
        <v>1.261829677969217E-2</v>
      </c>
      <c r="D8" s="35">
        <v>0.13249211013317111</v>
      </c>
      <c r="E8" s="35">
        <v>0.287066251039505</v>
      </c>
      <c r="F8" s="35">
        <v>0.1545741260051727</v>
      </c>
      <c r="G8" s="35">
        <v>0.41324922442436218</v>
      </c>
      <c r="H8" s="16"/>
      <c r="I8" s="22">
        <f>Table1311[[#This Row],[1–3 sessions]]+Table1311[[#This Row],[4–6 sessions]]+Table1311[[#This Row],[7–9 sessions]]</f>
        <v>0.57413248717784882</v>
      </c>
      <c r="J8"/>
      <c r="K8"/>
      <c r="L8"/>
      <c r="M8"/>
      <c r="N8" s="24">
        <f>SUM(Table1311[[#This Row],[0 sessions]:[10+ sessions]])</f>
        <v>1.0000000083819032</v>
      </c>
    </row>
    <row r="9" spans="1:14" ht="15" customHeight="1" x14ac:dyDescent="0.25">
      <c r="A9" s="4"/>
      <c r="B9" s="30">
        <v>6</v>
      </c>
      <c r="C9" s="35">
        <v>1.261829677969217E-2</v>
      </c>
      <c r="D9" s="35">
        <v>0.1356466859579086</v>
      </c>
      <c r="E9" s="35">
        <v>0.27760252356529241</v>
      </c>
      <c r="F9" s="35">
        <v>0.15772870182991031</v>
      </c>
      <c r="G9" s="35">
        <v>0.41640380024909968</v>
      </c>
      <c r="H9" s="16"/>
      <c r="I9" s="22">
        <f>Table1311[[#This Row],[1–3 sessions]]+Table1311[[#This Row],[4–6 sessions]]+Table1311[[#This Row],[7–9 sessions]]</f>
        <v>0.57097791135311127</v>
      </c>
      <c r="J9"/>
      <c r="K9"/>
      <c r="L9"/>
      <c r="M9"/>
      <c r="N9" s="24">
        <f>SUM(Table1311[[#This Row],[0 sessions]:[10+ sessions]])</f>
        <v>1.0000000083819032</v>
      </c>
    </row>
    <row r="10" spans="1:14" ht="15" customHeight="1" x14ac:dyDescent="0.25">
      <c r="A10" s="4"/>
      <c r="B10" s="30">
        <v>7</v>
      </c>
      <c r="C10" s="35">
        <v>1.892744563519955E-2</v>
      </c>
      <c r="D10" s="35">
        <v>0.123028390109539</v>
      </c>
      <c r="E10" s="35">
        <v>0.27129337191581732</v>
      </c>
      <c r="F10" s="35">
        <v>0.1640378534793854</v>
      </c>
      <c r="G10" s="35">
        <v>0.42271292209625239</v>
      </c>
      <c r="H10" s="16"/>
      <c r="I10" s="22">
        <f>Table1311[[#This Row],[1–3 sessions]]+Table1311[[#This Row],[4–6 sessions]]+Table1311[[#This Row],[7–9 sessions]]</f>
        <v>0.55835961550474167</v>
      </c>
      <c r="J10"/>
      <c r="K10"/>
      <c r="L10"/>
      <c r="M10"/>
      <c r="N10" s="24">
        <f>SUM(Table1311[[#This Row],[0 sessions]:[10+ sessions]])</f>
        <v>0.99999998323619366</v>
      </c>
    </row>
    <row r="11" spans="1:14" ht="15" customHeight="1" x14ac:dyDescent="0.25">
      <c r="A11" s="4"/>
      <c r="B11" s="30">
        <v>8</v>
      </c>
      <c r="C11" s="35">
        <v>2.208201959729195E-2</v>
      </c>
      <c r="D11" s="35">
        <v>0.1167192459106445</v>
      </c>
      <c r="E11" s="35">
        <v>0.27129337191581732</v>
      </c>
      <c r="F11" s="35">
        <v>0.15772870182991031</v>
      </c>
      <c r="G11" s="35">
        <v>0.43533122539520258</v>
      </c>
      <c r="H11" s="16"/>
      <c r="I11" s="22">
        <f>Table1311[[#This Row],[1–3 sessions]]+Table1311[[#This Row],[4–6 sessions]]+Table1311[[#This Row],[7–9 sessions]]</f>
        <v>0.54574131965637207</v>
      </c>
      <c r="J11"/>
      <c r="K11"/>
      <c r="L11"/>
      <c r="M11"/>
      <c r="N11" s="24">
        <f>SUM(Table1311[[#This Row],[0 sessions]:[10+ sessions]])</f>
        <v>1.0031545646488667</v>
      </c>
    </row>
    <row r="12" spans="1:14" ht="15" customHeight="1" x14ac:dyDescent="0.25">
      <c r="A12" s="4"/>
      <c r="B12" s="30">
        <v>9</v>
      </c>
      <c r="C12" s="35">
        <v>1.5772869810462001E-2</v>
      </c>
      <c r="D12" s="35">
        <v>0.113564670085907</v>
      </c>
      <c r="E12" s="35">
        <v>0.26813879609107971</v>
      </c>
      <c r="F12" s="35">
        <v>0.15772870182991031</v>
      </c>
      <c r="G12" s="35">
        <v>0.44794952869415278</v>
      </c>
      <c r="H12" s="16"/>
      <c r="I12" s="22">
        <f>Table1311[[#This Row],[1–3 sessions]]+Table1311[[#This Row],[4–6 sessions]]+Table1311[[#This Row],[7–9 sessions]]</f>
        <v>0.53943216800689697</v>
      </c>
      <c r="J12"/>
      <c r="K12"/>
      <c r="L12"/>
      <c r="M12"/>
      <c r="N12" s="24">
        <f>SUM(Table1311[[#This Row],[0 sessions]:[10+ sessions]])</f>
        <v>1.0031545665115118</v>
      </c>
    </row>
    <row r="13" spans="1:14" ht="15" customHeight="1" x14ac:dyDescent="0.25">
      <c r="A13" s="4"/>
      <c r="B13" s="30">
        <v>10</v>
      </c>
      <c r="C13" s="35">
        <v>1.5772869810462001E-2</v>
      </c>
      <c r="D13" s="35">
        <v>0.113564670085907</v>
      </c>
      <c r="E13" s="35">
        <v>0.26498422026634222</v>
      </c>
      <c r="F13" s="35">
        <v>0.1545741260051727</v>
      </c>
      <c r="G13" s="35">
        <v>0.45110410451889038</v>
      </c>
      <c r="H13" s="16"/>
      <c r="I13" s="22">
        <f>Table1311[[#This Row],[1–3 sessions]]+Table1311[[#This Row],[4–6 sessions]]+Table1311[[#This Row],[7–9 sessions]]</f>
        <v>0.53312301635742188</v>
      </c>
      <c r="J13"/>
      <c r="K13"/>
      <c r="L13"/>
      <c r="M13"/>
      <c r="N13" s="24">
        <f>SUM(Table1311[[#This Row],[0 sessions]:[10+ sessions]])</f>
        <v>0.99999999068677436</v>
      </c>
    </row>
    <row r="14" spans="1:14" ht="15" customHeight="1" x14ac:dyDescent="0.25">
      <c r="A14" s="4"/>
      <c r="B14" s="30">
        <v>11</v>
      </c>
      <c r="C14" s="35">
        <v>1.892744563519955E-2</v>
      </c>
      <c r="D14" s="35">
        <v>0.113564670085907</v>
      </c>
      <c r="E14" s="35">
        <v>0.26182964444160461</v>
      </c>
      <c r="F14" s="35">
        <v>0.1514195650815964</v>
      </c>
      <c r="G14" s="35">
        <v>0.45741325616836548</v>
      </c>
      <c r="H14" s="16"/>
      <c r="I14" s="22">
        <f>Table1311[[#This Row],[1–3 sessions]]+Table1311[[#This Row],[4–6 sessions]]+Table1311[[#This Row],[7–9 sessions]]</f>
        <v>0.52681387960910797</v>
      </c>
      <c r="J14"/>
      <c r="K14"/>
      <c r="L14"/>
      <c r="M14"/>
      <c r="N14" s="24">
        <f>SUM(Table1311[[#This Row],[0 sessions]:[10+ sessions]])</f>
        <v>1.003154581412673</v>
      </c>
    </row>
    <row r="15" spans="1:14" ht="15" customHeight="1" x14ac:dyDescent="0.25">
      <c r="A15" s="4"/>
      <c r="B15" s="30">
        <v>12</v>
      </c>
      <c r="C15" s="35">
        <v>2.5236593559384349E-2</v>
      </c>
      <c r="D15" s="35">
        <v>0.11041009426116941</v>
      </c>
      <c r="E15" s="35">
        <v>0.24921135604381561</v>
      </c>
      <c r="F15" s="35">
        <v>0.1514195650815964</v>
      </c>
      <c r="G15" s="35">
        <v>0.46687698364257813</v>
      </c>
      <c r="H15" s="16"/>
      <c r="I15" s="36">
        <f>Table1311[[#This Row],[1–3 sessions]]+Table1311[[#This Row],[4–6 sessions]]+Table1311[[#This Row],[7–9 sessions]]</f>
        <v>0.51104101538658142</v>
      </c>
      <c r="J15"/>
      <c r="K15"/>
      <c r="L15"/>
      <c r="M15"/>
      <c r="N15" s="24">
        <f>SUM(Table1311[[#This Row],[0 sessions]:[10+ sessions]])</f>
        <v>1.0031545925885439</v>
      </c>
    </row>
    <row r="16" spans="1:14" ht="15" customHeight="1" x14ac:dyDescent="0.25">
      <c r="A16" s="4"/>
      <c r="B16" s="30">
        <v>13</v>
      </c>
      <c r="C16" s="35">
        <v>2.8391167521476749E-2</v>
      </c>
      <c r="D16" s="35">
        <v>0.10410095006227491</v>
      </c>
      <c r="E16" s="35">
        <v>0.23974762856960299</v>
      </c>
      <c r="F16" s="35">
        <v>0.1451104134321213</v>
      </c>
      <c r="G16" s="35">
        <v>0.48264983296394348</v>
      </c>
      <c r="H16" s="16"/>
      <c r="I16" s="22">
        <f>Table1311[[#This Row],[1–3 sessions]]+Table1311[[#This Row],[4–6 sessions]]+Table1311[[#This Row],[7–9 sessions]]</f>
        <v>0.48895899206399918</v>
      </c>
      <c r="J16"/>
      <c r="K16"/>
      <c r="L16"/>
      <c r="M16"/>
      <c r="N16" s="24">
        <f>SUM(Table1311[[#This Row],[0 sessions]:[10+ sessions]])</f>
        <v>0.9999999925494194</v>
      </c>
    </row>
    <row r="17" spans="1:14" ht="15" customHeight="1" x14ac:dyDescent="0.25">
      <c r="A17" s="4"/>
      <c r="B17" s="30">
        <v>14</v>
      </c>
      <c r="C17" s="35">
        <v>1.892744563519955E-2</v>
      </c>
      <c r="D17" s="35">
        <v>9.7791798412799835E-2</v>
      </c>
      <c r="E17" s="35">
        <v>0.23028391599655151</v>
      </c>
      <c r="F17" s="35">
        <v>0.1514195650815964</v>
      </c>
      <c r="G17" s="35">
        <v>0.50157725811004639</v>
      </c>
      <c r="H17" s="16"/>
      <c r="I17" s="22">
        <f>Table1311[[#This Row],[1–3 sessions]]+Table1311[[#This Row],[4–6 sessions]]+Table1311[[#This Row],[7–9 sessions]]</f>
        <v>0.47949527949094772</v>
      </c>
      <c r="J17"/>
      <c r="K17"/>
      <c r="L17"/>
      <c r="M17"/>
      <c r="N17" s="24">
        <f>SUM(Table1311[[#This Row],[0 sessions]:[10+ sessions]])</f>
        <v>0.99999998323619366</v>
      </c>
    </row>
    <row r="18" spans="1:14" ht="15" customHeight="1" x14ac:dyDescent="0.25">
      <c r="A18" s="4"/>
      <c r="B18" s="30">
        <v>15</v>
      </c>
      <c r="C18" s="35">
        <v>1.892744563519955E-2</v>
      </c>
      <c r="D18" s="35">
        <v>9.7791798412799835E-2</v>
      </c>
      <c r="E18" s="35">
        <v>0.23028391599655151</v>
      </c>
      <c r="F18" s="35">
        <v>0.1482649892568588</v>
      </c>
      <c r="G18" s="35">
        <v>0.50473183393478394</v>
      </c>
      <c r="H18" s="16"/>
      <c r="I18" s="22">
        <f>Table1311[[#This Row],[1–3 sessions]]+Table1311[[#This Row],[4–6 sessions]]+Table1311[[#This Row],[7–9 sessions]]</f>
        <v>0.47634070366621017</v>
      </c>
      <c r="J18"/>
      <c r="K18"/>
      <c r="L18"/>
      <c r="M18"/>
      <c r="N18" s="24">
        <f>SUM(Table1311[[#This Row],[0 sessions]:[10+ sessions]])</f>
        <v>0.99999998323619366</v>
      </c>
    </row>
    <row r="19" spans="1:14" ht="15" customHeight="1" x14ac:dyDescent="0.25">
      <c r="A19" s="4"/>
      <c r="B19" s="30">
        <v>16</v>
      </c>
      <c r="C19" s="35">
        <v>1.5772869810462001E-2</v>
      </c>
      <c r="D19" s="35">
        <v>9.7791798412799835E-2</v>
      </c>
      <c r="E19" s="35">
        <v>0.22082018852233889</v>
      </c>
      <c r="F19" s="35">
        <v>0.1451104134321213</v>
      </c>
      <c r="G19" s="35">
        <v>0.52365928888320923</v>
      </c>
      <c r="H19" s="16"/>
      <c r="I19" s="22">
        <f>Table1311[[#This Row],[1–3 sessions]]+Table1311[[#This Row],[4–6 sessions]]+Table1311[[#This Row],[7–9 sessions]]</f>
        <v>0.46372240036725998</v>
      </c>
      <c r="J19"/>
      <c r="K19"/>
      <c r="L19"/>
      <c r="M19"/>
      <c r="N19" s="24">
        <f>SUM(Table1311[[#This Row],[0 sessions]:[10+ sessions]])</f>
        <v>1.0031545590609312</v>
      </c>
    </row>
    <row r="20" spans="1:14" ht="15" customHeight="1" x14ac:dyDescent="0.25">
      <c r="A20" s="4"/>
      <c r="B20" s="30">
        <v>17</v>
      </c>
      <c r="C20" s="35">
        <v>1.5772869810462001E-2</v>
      </c>
      <c r="D20" s="35">
        <v>9.1482646763324738E-2</v>
      </c>
      <c r="E20" s="35">
        <v>0.22397476434707639</v>
      </c>
      <c r="F20" s="35">
        <v>0.1419558376073837</v>
      </c>
      <c r="G20" s="35">
        <v>0.52681386470794678</v>
      </c>
      <c r="H20" s="16"/>
      <c r="I20" s="22">
        <f>Table1311[[#This Row],[1–3 sessions]]+Table1311[[#This Row],[4–6 sessions]]+Table1311[[#This Row],[7–9 sessions]]</f>
        <v>0.45741324871778488</v>
      </c>
      <c r="J20"/>
      <c r="K20"/>
      <c r="L20"/>
      <c r="M20"/>
      <c r="N20" s="24">
        <f>SUM(Table1311[[#This Row],[0 sessions]:[10+ sessions]])</f>
        <v>0.99999998323619366</v>
      </c>
    </row>
    <row r="21" spans="1:14" ht="15" customHeight="1" x14ac:dyDescent="0.25">
      <c r="A21" s="4"/>
      <c r="B21" s="30">
        <v>18</v>
      </c>
      <c r="C21" s="35">
        <v>2.208201959729195E-2</v>
      </c>
      <c r="D21" s="35">
        <v>8.8328078389167786E-2</v>
      </c>
      <c r="E21" s="35">
        <v>0.2145110368728638</v>
      </c>
      <c r="F21" s="35">
        <v>0.13880126178264621</v>
      </c>
      <c r="G21" s="35">
        <v>0.53943216800689697</v>
      </c>
      <c r="H21" s="16"/>
      <c r="I21" s="22">
        <f>Table1311[[#This Row],[1–3 sessions]]+Table1311[[#This Row],[4–6 sessions]]+Table1311[[#This Row],[7–9 sessions]]</f>
        <v>0.44164037704467773</v>
      </c>
      <c r="J21"/>
      <c r="K21"/>
      <c r="L21"/>
      <c r="M21"/>
      <c r="N21" s="24">
        <f>SUM(Table1311[[#This Row],[0 sessions]:[10+ sessions]])</f>
        <v>1.0031545646488667</v>
      </c>
    </row>
    <row r="22" spans="1:14" ht="15" customHeight="1" x14ac:dyDescent="0.25">
      <c r="A22" s="4"/>
      <c r="B22" s="30">
        <v>19</v>
      </c>
      <c r="C22" s="35">
        <v>1.5772869810462001E-2</v>
      </c>
      <c r="D22" s="35">
        <v>9.1482646763324738E-2</v>
      </c>
      <c r="E22" s="35">
        <v>0.21135646104812619</v>
      </c>
      <c r="F22" s="35">
        <v>0.1419558376073837</v>
      </c>
      <c r="G22" s="35">
        <v>0.53943216800689697</v>
      </c>
      <c r="H22" s="16"/>
      <c r="I22" s="22">
        <f>Table1311[[#This Row],[1–3 sessions]]+Table1311[[#This Row],[4–6 sessions]]+Table1311[[#This Row],[7–9 sessions]]</f>
        <v>0.44479494541883469</v>
      </c>
      <c r="J22"/>
      <c r="K22"/>
      <c r="L22"/>
      <c r="M22"/>
      <c r="N22" s="24">
        <f>SUM(Table1311[[#This Row],[0 sessions]:[10+ sessions]])</f>
        <v>0.99999998323619366</v>
      </c>
    </row>
    <row r="23" spans="1:14" ht="15" customHeight="1" x14ac:dyDescent="0.25">
      <c r="A23" s="4"/>
      <c r="B23" s="30">
        <v>20</v>
      </c>
      <c r="C23" s="35">
        <v>1.5772869810462001E-2</v>
      </c>
      <c r="D23" s="35">
        <v>8.8328078389167786E-2</v>
      </c>
      <c r="E23" s="35">
        <v>0.20820190012454989</v>
      </c>
      <c r="F23" s="35">
        <v>0.13880126178264621</v>
      </c>
      <c r="G23" s="35">
        <v>0.54574131965637207</v>
      </c>
      <c r="H23" s="16"/>
      <c r="I23" s="22">
        <f>Table1311[[#This Row],[1–3 sessions]]+Table1311[[#This Row],[4–6 sessions]]+Table1311[[#This Row],[7–9 sessions]]</f>
        <v>0.43533124029636383</v>
      </c>
      <c r="J23"/>
      <c r="K23"/>
      <c r="L23"/>
      <c r="M23"/>
      <c r="N23" s="24">
        <f>SUM(Table1311[[#This Row],[0 sessions]:[10+ sessions]])</f>
        <v>0.9968454297631979</v>
      </c>
    </row>
    <row r="24" spans="1:14" x14ac:dyDescent="0.25">
      <c r="B24" s="30">
        <v>21</v>
      </c>
      <c r="C24" s="35">
        <v>1.5772869810462001E-2</v>
      </c>
      <c r="D24" s="35">
        <v>8.5173502564430237E-2</v>
      </c>
      <c r="E24" s="35">
        <v>0.19873817265033719</v>
      </c>
      <c r="F24" s="35">
        <v>0.13880126178264621</v>
      </c>
      <c r="G24" s="35">
        <v>0.56151419878005981</v>
      </c>
      <c r="H24" s="16"/>
      <c r="I24" s="22">
        <f>Table1311[[#This Row],[1–3 sessions]]+Table1311[[#This Row],[4–6 sessions]]+Table1311[[#This Row],[7–9 sessions]]</f>
        <v>0.42271293699741364</v>
      </c>
      <c r="J24"/>
      <c r="K24"/>
      <c r="L24"/>
      <c r="M24"/>
      <c r="N24" s="24">
        <f>SUM(Table1311[[#This Row],[0 sessions]:[10+ sessions]])</f>
        <v>1.0000000055879354</v>
      </c>
    </row>
    <row r="25" spans="1:14" x14ac:dyDescent="0.25">
      <c r="B25" s="30">
        <v>22</v>
      </c>
      <c r="C25" s="35">
        <v>9.4637228175997734E-3</v>
      </c>
      <c r="D25" s="35">
        <v>8.2018926739692688E-2</v>
      </c>
      <c r="E25" s="35">
        <v>0.19873817265033719</v>
      </c>
      <c r="F25" s="35">
        <v>0.13880126178264621</v>
      </c>
      <c r="G25" s="35">
        <v>0.57413250207901001</v>
      </c>
      <c r="H25" s="16"/>
      <c r="I25" s="22">
        <f>Table1311[[#This Row],[1–3 sessions]]+Table1311[[#This Row],[4–6 sessions]]+Table1311[[#This Row],[7–9 sessions]]</f>
        <v>0.41955836117267609</v>
      </c>
      <c r="J25"/>
      <c r="K25"/>
      <c r="L25"/>
      <c r="M25"/>
      <c r="N25" s="24">
        <f>SUM(Table1311[[#This Row],[0 sessions]:[10+ sessions]])</f>
        <v>1.0031545860692859</v>
      </c>
    </row>
    <row r="26" spans="1:14" x14ac:dyDescent="0.25">
      <c r="B26" s="30">
        <v>23</v>
      </c>
      <c r="C26" s="35">
        <v>1.5772869810462001E-2</v>
      </c>
      <c r="D26" s="35">
        <v>7.5709782540798187E-2</v>
      </c>
      <c r="E26" s="35">
        <v>0.1892744451761246</v>
      </c>
      <c r="F26" s="35">
        <v>0.13249211013317111</v>
      </c>
      <c r="G26" s="35">
        <v>0.58675080537796021</v>
      </c>
      <c r="H26" s="16"/>
      <c r="I26" s="22">
        <f>Table1311[[#This Row],[1–3 sessions]]+Table1311[[#This Row],[4–6 sessions]]+Table1311[[#This Row],[7–9 sessions]]</f>
        <v>0.39747633785009384</v>
      </c>
      <c r="J26"/>
      <c r="K26"/>
      <c r="L26"/>
      <c r="M26"/>
      <c r="N26" s="24">
        <f>SUM(Table1311[[#This Row],[0 sessions]:[10+ sessions]])</f>
        <v>1.000000013038516</v>
      </c>
    </row>
    <row r="27" spans="1:14" x14ac:dyDescent="0.25">
      <c r="B27" s="30">
        <v>24</v>
      </c>
      <c r="C27" s="35">
        <v>2.5236593559384349E-2</v>
      </c>
      <c r="D27" s="35">
        <v>7.8864350914955139E-2</v>
      </c>
      <c r="E27" s="35">
        <v>0.1829652935266495</v>
      </c>
      <c r="F27" s="35">
        <v>0.1293375343084335</v>
      </c>
      <c r="G27" s="35">
        <v>0.58359622955322266</v>
      </c>
      <c r="H27" s="16"/>
      <c r="I27" s="36">
        <f>Table1311[[#This Row],[1–3 sessions]]+Table1311[[#This Row],[4–6 sessions]]+Table1311[[#This Row],[7–9 sessions]]</f>
        <v>0.39116717875003815</v>
      </c>
      <c r="J27"/>
      <c r="K27"/>
      <c r="L27"/>
      <c r="M27"/>
      <c r="N27" s="24">
        <f>SUM(Table1311[[#This Row],[0 sessions]:[10+ sessions]])</f>
        <v>1.0000000018626451</v>
      </c>
    </row>
    <row r="28" spans="1:14" x14ac:dyDescent="0.25">
      <c r="B28" s="30">
        <v>25</v>
      </c>
      <c r="C28" s="35">
        <v>2.208201959729195E-2</v>
      </c>
      <c r="D28" s="35">
        <v>7.5709782540798187E-2</v>
      </c>
      <c r="E28" s="35">
        <v>0.1703470051288605</v>
      </c>
      <c r="F28" s="35">
        <v>0.13249211013317111</v>
      </c>
      <c r="G28" s="35">
        <v>0.5993691086769104</v>
      </c>
      <c r="H28" s="16"/>
      <c r="I28" s="22">
        <f>Table1311[[#This Row],[1–3 sessions]]+Table1311[[#This Row],[4–6 sessions]]+Table1311[[#This Row],[7–9 sessions]]</f>
        <v>0.3785488978028298</v>
      </c>
      <c r="J28"/>
      <c r="K28"/>
      <c r="L28"/>
      <c r="M28"/>
      <c r="N28" s="24">
        <f>SUM(Table1311[[#This Row],[0 sessions]:[10+ sessions]])</f>
        <v>1.0000000260770321</v>
      </c>
    </row>
    <row r="29" spans="1:14" x14ac:dyDescent="0.25">
      <c r="B29" s="30">
        <v>26</v>
      </c>
      <c r="C29" s="35">
        <v>1.892744563519955E-2</v>
      </c>
      <c r="D29" s="35">
        <v>6.940063089132309E-2</v>
      </c>
      <c r="E29" s="35">
        <v>0.1640378534793854</v>
      </c>
      <c r="F29" s="35">
        <v>0.1293375343084335</v>
      </c>
      <c r="G29" s="35">
        <v>0.61829650402069092</v>
      </c>
      <c r="H29" s="16"/>
      <c r="I29" s="22">
        <f>Table1311[[#This Row],[1–3 sessions]]+Table1311[[#This Row],[4–6 sessions]]+Table1311[[#This Row],[7–9 sessions]]</f>
        <v>0.362776018679142</v>
      </c>
      <c r="J29"/>
      <c r="K29"/>
      <c r="L29"/>
      <c r="M29"/>
      <c r="N29" s="24">
        <f>SUM(Table1311[[#This Row],[0 sessions]:[10+ sessions]])</f>
        <v>0.99999996833503246</v>
      </c>
    </row>
    <row r="30" spans="1:14" x14ac:dyDescent="0.25">
      <c r="B30" s="30">
        <v>27</v>
      </c>
      <c r="C30" s="35">
        <v>1.261829677969217E-2</v>
      </c>
      <c r="D30" s="35">
        <v>5.9936907142400742E-2</v>
      </c>
      <c r="E30" s="35">
        <v>0.1640378534793854</v>
      </c>
      <c r="F30" s="35">
        <v>0.1293375343084335</v>
      </c>
      <c r="G30" s="35">
        <v>0.63722395896911621</v>
      </c>
      <c r="H30" s="16"/>
      <c r="I30" s="22">
        <f>Table1311[[#This Row],[1–3 sessions]]+Table1311[[#This Row],[4–6 sessions]]+Table1311[[#This Row],[7–9 sessions]]</f>
        <v>0.35331229493021965</v>
      </c>
      <c r="J30"/>
      <c r="K30"/>
      <c r="L30"/>
      <c r="M30"/>
      <c r="N30" s="24">
        <f>SUM(Table1311[[#This Row],[0 sessions]:[10+ sessions]])</f>
        <v>1.003154550679028</v>
      </c>
    </row>
    <row r="31" spans="1:14" x14ac:dyDescent="0.25">
      <c r="B31" s="30">
        <v>28</v>
      </c>
      <c r="C31" s="35">
        <v>1.261829677969217E-2</v>
      </c>
      <c r="D31" s="35">
        <v>5.6782335042953491E-2</v>
      </c>
      <c r="E31" s="35">
        <v>0.15772870182991031</v>
      </c>
      <c r="F31" s="35">
        <v>0.13249211013317111</v>
      </c>
      <c r="G31" s="35">
        <v>0.64037853479385376</v>
      </c>
      <c r="H31" s="16"/>
      <c r="I31" s="22">
        <f>Table1311[[#This Row],[1–3 sessions]]+Table1311[[#This Row],[4–6 sessions]]+Table1311[[#This Row],[7–9 sessions]]</f>
        <v>0.34700314700603491</v>
      </c>
      <c r="J31"/>
      <c r="K31"/>
      <c r="L31"/>
      <c r="M31"/>
      <c r="N31" s="24">
        <f>SUM(Table1311[[#This Row],[0 sessions]:[10+ sessions]])</f>
        <v>0.99999997857958078</v>
      </c>
    </row>
    <row r="32" spans="1:14" x14ac:dyDescent="0.25">
      <c r="B32" s="30">
        <v>29</v>
      </c>
      <c r="C32" s="35">
        <v>1.261829677969217E-2</v>
      </c>
      <c r="D32" s="35">
        <v>5.6782335042953491E-2</v>
      </c>
      <c r="E32" s="35">
        <v>0.1608832776546478</v>
      </c>
      <c r="F32" s="35">
        <v>0.12618295848369601</v>
      </c>
      <c r="G32" s="35">
        <v>0.64353311061859131</v>
      </c>
      <c r="H32" s="16"/>
      <c r="I32" s="22">
        <f>Table1311[[#This Row],[1–3 sessions]]+Table1311[[#This Row],[4–6 sessions]]+Table1311[[#This Row],[7–9 sessions]]</f>
        <v>0.3438485711812973</v>
      </c>
      <c r="J32"/>
      <c r="K32"/>
      <c r="L32"/>
      <c r="M32"/>
      <c r="N32" s="24">
        <f>SUM(Table1311[[#This Row],[0 sessions]:[10+ sessions]])</f>
        <v>0.99999997857958078</v>
      </c>
    </row>
    <row r="33" spans="2:14" x14ac:dyDescent="0.25">
      <c r="B33" s="30">
        <v>30</v>
      </c>
      <c r="C33" s="35">
        <v>9.4637228175997734E-3</v>
      </c>
      <c r="D33" s="35">
        <v>5.9936907142400742E-2</v>
      </c>
      <c r="E33" s="35">
        <v>0.15772870182991031</v>
      </c>
      <c r="F33" s="35">
        <v>0.1198738142848015</v>
      </c>
      <c r="G33" s="35">
        <v>0.65299683809280396</v>
      </c>
      <c r="H33" s="16"/>
      <c r="I33" s="22">
        <f>Table1311[[#This Row],[1–3 sessions]]+Table1311[[#This Row],[4–6 sessions]]+Table1311[[#This Row],[7–9 sessions]]</f>
        <v>0.33753942325711256</v>
      </c>
      <c r="J33"/>
      <c r="K33"/>
      <c r="L33"/>
      <c r="M33"/>
      <c r="N33" s="24">
        <f>SUM(Table1311[[#This Row],[0 sessions]:[10+ sessions]])</f>
        <v>0.99999998416751623</v>
      </c>
    </row>
    <row r="34" spans="2:14" x14ac:dyDescent="0.25">
      <c r="B34" s="30">
        <v>31</v>
      </c>
      <c r="C34" s="35">
        <v>9.4637228175997734E-3</v>
      </c>
      <c r="D34" s="35">
        <v>5.6782335042953491E-2</v>
      </c>
      <c r="E34" s="35">
        <v>0.1482649892568588</v>
      </c>
      <c r="F34" s="35">
        <v>0.123028390109539</v>
      </c>
      <c r="G34" s="35">
        <v>0.6624605655670166</v>
      </c>
      <c r="H34" s="16"/>
      <c r="I34" s="22">
        <f>Table1311[[#This Row],[1–3 sessions]]+Table1311[[#This Row],[4–6 sessions]]+Table1311[[#This Row],[7–9 sessions]]</f>
        <v>0.32807571440935129</v>
      </c>
      <c r="J34"/>
      <c r="K34"/>
      <c r="L34"/>
      <c r="M34"/>
      <c r="N34" s="24">
        <f>SUM(Table1311[[#This Row],[0 sessions]:[10+ sessions]])</f>
        <v>1.0000000027939677</v>
      </c>
    </row>
    <row r="35" spans="2:14" x14ac:dyDescent="0.25">
      <c r="B35" s="30">
        <v>32</v>
      </c>
      <c r="C35" s="35">
        <v>9.4637228175997734E-3</v>
      </c>
      <c r="D35" s="35">
        <v>5.9936907142400742E-2</v>
      </c>
      <c r="E35" s="35">
        <v>0.1482649892568588</v>
      </c>
      <c r="F35" s="35">
        <v>0.1198738142848015</v>
      </c>
      <c r="G35" s="35">
        <v>0.6624605655670166</v>
      </c>
      <c r="H35" s="16"/>
      <c r="I35" s="22">
        <f>Table1311[[#This Row],[1–3 sessions]]+Table1311[[#This Row],[4–6 sessions]]+Table1311[[#This Row],[7–9 sessions]]</f>
        <v>0.32807571068406105</v>
      </c>
      <c r="J35"/>
      <c r="K35"/>
      <c r="L35"/>
      <c r="M35"/>
      <c r="N35" s="24">
        <f>SUM(Table1311[[#This Row],[0 sessions]:[10+ sessions]])</f>
        <v>0.99999999906867743</v>
      </c>
    </row>
    <row r="36" spans="2:14" x14ac:dyDescent="0.25">
      <c r="B36" s="30">
        <v>33</v>
      </c>
      <c r="C36" s="35">
        <v>9.4637228175997734E-3</v>
      </c>
      <c r="D36" s="35">
        <v>5.3627759218215942E-2</v>
      </c>
      <c r="E36" s="35">
        <v>0.1451104134321213</v>
      </c>
      <c r="F36" s="35">
        <v>0.1198738142848015</v>
      </c>
      <c r="G36" s="35">
        <v>0.6750788688659668</v>
      </c>
      <c r="H36" s="16"/>
      <c r="I36" s="22">
        <f>Table1311[[#This Row],[1–3 sessions]]+Table1311[[#This Row],[4–6 sessions]]+Table1311[[#This Row],[7–9 sessions]]</f>
        <v>0.31861198693513876</v>
      </c>
      <c r="J36"/>
      <c r="K36"/>
      <c r="L36"/>
      <c r="M36"/>
      <c r="N36" s="24">
        <f>SUM(Table1311[[#This Row],[0 sessions]:[10+ sessions]])</f>
        <v>1.0031545786187053</v>
      </c>
    </row>
    <row r="37" spans="2:14" x14ac:dyDescent="0.25">
      <c r="B37" s="30">
        <v>34</v>
      </c>
      <c r="C37" s="35">
        <v>1.261829677969217E-2</v>
      </c>
      <c r="D37" s="35">
        <v>5.6782335042953491E-2</v>
      </c>
      <c r="E37" s="35">
        <v>0.13880126178264621</v>
      </c>
      <c r="F37" s="35">
        <v>0.1167192459106445</v>
      </c>
      <c r="G37" s="35">
        <v>0.6750788688659668</v>
      </c>
      <c r="H37" s="16"/>
      <c r="I37" s="22">
        <f>Table1311[[#This Row],[1–3 sessions]]+Table1311[[#This Row],[4–6 sessions]]+Table1311[[#This Row],[7–9 sessions]]</f>
        <v>0.3123028427362442</v>
      </c>
      <c r="J37"/>
      <c r="K37"/>
      <c r="L37"/>
      <c r="M37"/>
      <c r="N37" s="24">
        <f>SUM(Table1311[[#This Row],[0 sessions]:[10+ sessions]])</f>
        <v>1.0000000083819032</v>
      </c>
    </row>
    <row r="38" spans="2:14" x14ac:dyDescent="0.25">
      <c r="B38" s="30">
        <v>35</v>
      </c>
      <c r="C38" s="35">
        <v>9.4637228175997734E-3</v>
      </c>
      <c r="D38" s="35">
        <v>5.3627759218215942E-2</v>
      </c>
      <c r="E38" s="35">
        <v>0.13880126178264621</v>
      </c>
      <c r="F38" s="35">
        <v>0.1167192459106445</v>
      </c>
      <c r="G38" s="35">
        <v>0.68454259634017944</v>
      </c>
      <c r="H38" s="16"/>
      <c r="I38" s="22">
        <f>Table1311[[#This Row],[1–3 sessions]]+Table1311[[#This Row],[4–6 sessions]]+Table1311[[#This Row],[7–9 sessions]]</f>
        <v>0.30914826691150665</v>
      </c>
      <c r="J38"/>
      <c r="K38"/>
      <c r="L38"/>
      <c r="M38"/>
      <c r="N38" s="24">
        <f>SUM(Table1311[[#This Row],[0 sessions]:[10+ sessions]])</f>
        <v>1.0031545860692859</v>
      </c>
    </row>
    <row r="39" spans="2:14" x14ac:dyDescent="0.25">
      <c r="B39" s="30">
        <v>36</v>
      </c>
      <c r="C39" s="35">
        <v>1.261829677969217E-2</v>
      </c>
      <c r="D39" s="35">
        <v>5.3627759218215942E-2</v>
      </c>
      <c r="E39" s="35">
        <v>0.13249211013317111</v>
      </c>
      <c r="F39" s="35">
        <v>0.11041009426116941</v>
      </c>
      <c r="G39" s="35">
        <v>0.69085174798965454</v>
      </c>
      <c r="H39" s="16"/>
      <c r="I39" s="36">
        <f>Table1311[[#This Row],[1–3 sessions]]+Table1311[[#This Row],[4–6 sessions]]+Table1311[[#This Row],[7–9 sessions]]</f>
        <v>0.29652996361255646</v>
      </c>
      <c r="J39"/>
      <c r="K39"/>
      <c r="L39"/>
      <c r="M39"/>
      <c r="N39" s="24">
        <f>SUM(Table1311[[#This Row],[0 sessions]:[10+ sessions]])</f>
        <v>1.0000000083819032</v>
      </c>
    </row>
    <row r="40" spans="2:14" x14ac:dyDescent="0.25">
      <c r="B40" s="30">
        <v>37</v>
      </c>
      <c r="C40" s="35">
        <v>6.3091483898460874E-3</v>
      </c>
      <c r="D40" s="35">
        <v>5.9936907142400742E-2</v>
      </c>
      <c r="E40" s="35">
        <v>0.1293375343084335</v>
      </c>
      <c r="F40" s="35">
        <v>0.113564670085907</v>
      </c>
      <c r="G40" s="35">
        <v>0.69400632381439209</v>
      </c>
      <c r="H40" s="16"/>
      <c r="I40" s="22">
        <f>Table1311[[#This Row],[1–3 sessions]]+Table1311[[#This Row],[4–6 sessions]]+Table1311[[#This Row],[7–9 sessions]]</f>
        <v>0.30283911153674126</v>
      </c>
      <c r="J40"/>
      <c r="K40"/>
      <c r="L40"/>
      <c r="M40"/>
      <c r="N40" s="24">
        <f>SUM(Table1311[[#This Row],[0 sessions]:[10+ sessions]])</f>
        <v>1.0031545837409794</v>
      </c>
    </row>
    <row r="41" spans="2:14" x14ac:dyDescent="0.25">
      <c r="B41" s="30">
        <v>38</v>
      </c>
      <c r="C41" s="35">
        <v>9.4637228175997734E-3</v>
      </c>
      <c r="D41" s="35">
        <v>5.0473187118768692E-2</v>
      </c>
      <c r="E41" s="35">
        <v>0.12618295848369601</v>
      </c>
      <c r="F41" s="35">
        <v>0.11041009426116941</v>
      </c>
      <c r="G41" s="35">
        <v>0.70347005128860474</v>
      </c>
      <c r="H41" s="16"/>
      <c r="I41" s="22">
        <f>Table1311[[#This Row],[1–3 sessions]]+Table1311[[#This Row],[4–6 sessions]]+Table1311[[#This Row],[7–9 sessions]]</f>
        <v>0.28706623986363411</v>
      </c>
      <c r="J41"/>
      <c r="K41"/>
      <c r="L41"/>
      <c r="M41"/>
      <c r="N41" s="24">
        <f>SUM(Table1311[[#This Row],[0 sessions]:[10+ sessions]])</f>
        <v>1.0000000139698386</v>
      </c>
    </row>
    <row r="42" spans="2:14" x14ac:dyDescent="0.25">
      <c r="B42" s="30">
        <v>39</v>
      </c>
      <c r="C42" s="35">
        <v>9.4637228175997734E-3</v>
      </c>
      <c r="D42" s="35">
        <v>5.3627759218215942E-2</v>
      </c>
      <c r="E42" s="35">
        <v>0.1198738142848015</v>
      </c>
      <c r="F42" s="35">
        <v>0.1167192459106445</v>
      </c>
      <c r="G42" s="35">
        <v>0.70347005128860474</v>
      </c>
      <c r="H42" s="16"/>
      <c r="I42" s="22">
        <f>Table1311[[#This Row],[1–3 sessions]]+Table1311[[#This Row],[4–6 sessions]]+Table1311[[#This Row],[7–9 sessions]]</f>
        <v>0.29022081941366196</v>
      </c>
      <c r="J42"/>
      <c r="K42"/>
      <c r="L42"/>
      <c r="M42"/>
      <c r="N42" s="24">
        <f>SUM(Table1311[[#This Row],[0 sessions]:[10+ sessions]])</f>
        <v>1.0031545935198665</v>
      </c>
    </row>
    <row r="43" spans="2:14" x14ac:dyDescent="0.25">
      <c r="B43" s="30">
        <v>40</v>
      </c>
      <c r="C43" s="35">
        <v>6.3091483898460874E-3</v>
      </c>
      <c r="D43" s="35">
        <v>4.7318611294031143E-2</v>
      </c>
      <c r="E43" s="35">
        <v>0.1198738142848015</v>
      </c>
      <c r="F43" s="35">
        <v>0.113564670085907</v>
      </c>
      <c r="G43" s="35">
        <v>0.71293377876281738</v>
      </c>
      <c r="H43" s="16"/>
      <c r="I43" s="22">
        <f>Table1311[[#This Row],[1–3 sessions]]+Table1311[[#This Row],[4–6 sessions]]+Table1311[[#This Row],[7–9 sessions]]</f>
        <v>0.28075709566473961</v>
      </c>
      <c r="J43"/>
      <c r="K43"/>
      <c r="L43"/>
      <c r="M43"/>
      <c r="N43" s="24">
        <f>SUM(Table1311[[#This Row],[0 sessions]:[10+ sessions]])</f>
        <v>1.0000000228174031</v>
      </c>
    </row>
    <row r="44" spans="2:14" x14ac:dyDescent="0.25">
      <c r="B44" s="30">
        <v>41</v>
      </c>
      <c r="C44" s="35">
        <v>6.3091483898460874E-3</v>
      </c>
      <c r="D44" s="35">
        <v>5.0473187118768692E-2</v>
      </c>
      <c r="E44" s="35">
        <v>0.11041009426116941</v>
      </c>
      <c r="F44" s="35">
        <v>0.11041009426116941</v>
      </c>
      <c r="G44" s="35">
        <v>0.72239744663238525</v>
      </c>
      <c r="H44" s="16"/>
      <c r="I44" s="22">
        <f>Table1311[[#This Row],[1–3 sessions]]+Table1311[[#This Row],[4–6 sessions]]+Table1311[[#This Row],[7–9 sessions]]</f>
        <v>0.2712933756411075</v>
      </c>
      <c r="J44"/>
      <c r="K44"/>
      <c r="L44"/>
      <c r="M44"/>
      <c r="N44" s="24">
        <f>SUM(Table1311[[#This Row],[0 sessions]:[10+ sessions]])</f>
        <v>0.9999999706633389</v>
      </c>
    </row>
    <row r="45" spans="2:14" x14ac:dyDescent="0.25">
      <c r="B45" s="30">
        <v>42</v>
      </c>
      <c r="C45" s="35">
        <v>9.4637228175997734E-3</v>
      </c>
      <c r="D45" s="35">
        <v>4.4164039194583893E-2</v>
      </c>
      <c r="E45" s="35">
        <v>0.1072555184364319</v>
      </c>
      <c r="F45" s="35">
        <v>0.11041009426116941</v>
      </c>
      <c r="G45" s="35">
        <v>0.72870659828186035</v>
      </c>
      <c r="H45" s="16"/>
      <c r="I45" s="22">
        <f>Table1311[[#This Row],[1–3 sessions]]+Table1311[[#This Row],[4–6 sessions]]+Table1311[[#This Row],[7–9 sessions]]</f>
        <v>0.26182965189218521</v>
      </c>
      <c r="J45"/>
      <c r="K45"/>
      <c r="L45"/>
      <c r="M45"/>
      <c r="N45" s="24">
        <f>SUM(Table1311[[#This Row],[0 sessions]:[10+ sessions]])</f>
        <v>0.99999997299164534</v>
      </c>
    </row>
    <row r="46" spans="2:14" x14ac:dyDescent="0.25">
      <c r="B46" s="30">
        <v>43</v>
      </c>
      <c r="C46" s="35">
        <v>6.3091483898460874E-3</v>
      </c>
      <c r="D46" s="35">
        <v>4.4164039194583893E-2</v>
      </c>
      <c r="E46" s="35">
        <v>0.10410095006227491</v>
      </c>
      <c r="F46" s="35">
        <v>0.11041009426116941</v>
      </c>
      <c r="G46" s="35">
        <v>0.73501574993133545</v>
      </c>
      <c r="H46" s="16"/>
      <c r="I46" s="22">
        <f>Table1311[[#This Row],[1–3 sessions]]+Table1311[[#This Row],[4–6 sessions]]+Table1311[[#This Row],[7–9 sessions]]</f>
        <v>0.2586750835180282</v>
      </c>
      <c r="J46"/>
      <c r="K46"/>
      <c r="L46"/>
      <c r="M46"/>
      <c r="N46" s="24">
        <f>SUM(Table1311[[#This Row],[0 sessions]:[10+ sessions]])</f>
        <v>0.99999998183920979</v>
      </c>
    </row>
    <row r="47" spans="2:14" x14ac:dyDescent="0.25">
      <c r="B47" s="30">
        <v>44</v>
      </c>
      <c r="C47" s="35">
        <v>0</v>
      </c>
      <c r="D47" s="35">
        <v>4.1009463369846337E-2</v>
      </c>
      <c r="E47" s="35">
        <v>0.10410095006227491</v>
      </c>
      <c r="F47" s="35">
        <v>0.113564670085907</v>
      </c>
      <c r="G47" s="35">
        <v>0.73501574993133545</v>
      </c>
      <c r="H47" s="16"/>
      <c r="I47" s="22">
        <f>Table1311[[#This Row],[1–3 sessions]]+Table1311[[#This Row],[4–6 sessions]]+Table1311[[#This Row],[7–9 sessions]]</f>
        <v>0.25867508351802826</v>
      </c>
      <c r="J47"/>
      <c r="K47"/>
      <c r="L47"/>
      <c r="M47"/>
      <c r="N47" s="24">
        <f>SUM(Table1311[[#This Row],[0 sessions]:[10+ sessions]])</f>
        <v>0.99369083344936371</v>
      </c>
    </row>
    <row r="48" spans="2:14" x14ac:dyDescent="0.25">
      <c r="B48" s="30">
        <v>45</v>
      </c>
      <c r="C48" s="35">
        <v>9.4637228175997734E-3</v>
      </c>
      <c r="D48" s="35">
        <v>4.1009463369846337E-2</v>
      </c>
      <c r="E48" s="35">
        <v>9.7791798412799835E-2</v>
      </c>
      <c r="F48" s="35">
        <v>0.11041009426116941</v>
      </c>
      <c r="G48" s="35">
        <v>0.7444794774055481</v>
      </c>
      <c r="H48" s="16"/>
      <c r="I48" s="22">
        <f>Table1311[[#This Row],[1–3 sessions]]+Table1311[[#This Row],[4–6 sessions]]+Table1311[[#This Row],[7–9 sessions]]</f>
        <v>0.24921135604381559</v>
      </c>
      <c r="J48"/>
      <c r="K48"/>
      <c r="L48"/>
      <c r="M48"/>
      <c r="N48" s="24">
        <f>SUM(Table1311[[#This Row],[0 sessions]:[10+ sessions]])</f>
        <v>1.0031545562669635</v>
      </c>
    </row>
    <row r="49" spans="2:14" x14ac:dyDescent="0.25">
      <c r="B49" s="30">
        <v>46</v>
      </c>
      <c r="C49" s="35">
        <v>1.261829677969217E-2</v>
      </c>
      <c r="D49" s="35">
        <v>4.1009463369846337E-2</v>
      </c>
      <c r="E49" s="35">
        <v>9.4637222588062286E-2</v>
      </c>
      <c r="F49" s="35">
        <v>0.11041009426116941</v>
      </c>
      <c r="G49" s="35">
        <v>0.74132490158081055</v>
      </c>
      <c r="H49" s="16"/>
      <c r="I49" s="22">
        <f>Table1311[[#This Row],[1–3 sessions]]+Table1311[[#This Row],[4–6 sessions]]+Table1311[[#This Row],[7–9 sessions]]</f>
        <v>0.24605678021907804</v>
      </c>
      <c r="J49"/>
      <c r="K49"/>
      <c r="L49"/>
      <c r="M49"/>
      <c r="N49" s="24">
        <f>SUM(Table1311[[#This Row],[0 sessions]:[10+ sessions]])</f>
        <v>0.99999997857958078</v>
      </c>
    </row>
    <row r="50" spans="2:14" x14ac:dyDescent="0.25">
      <c r="B50" s="30">
        <v>47</v>
      </c>
      <c r="C50" s="35">
        <v>1.261829677969217E-2</v>
      </c>
      <c r="D50" s="35">
        <v>4.1009463369846337E-2</v>
      </c>
      <c r="E50" s="35">
        <v>9.4637222588062286E-2</v>
      </c>
      <c r="F50" s="35">
        <v>0.1072555184364319</v>
      </c>
      <c r="G50" s="35">
        <v>0.7444794774055481</v>
      </c>
      <c r="H50" s="16"/>
      <c r="I50" s="22">
        <f>Table1311[[#This Row],[1–3 sessions]]+Table1311[[#This Row],[4–6 sessions]]+Table1311[[#This Row],[7–9 sessions]]</f>
        <v>0.24290220439434052</v>
      </c>
      <c r="J50"/>
      <c r="K50"/>
      <c r="L50"/>
      <c r="M50"/>
      <c r="N50" s="24">
        <f>SUM(Table1311[[#This Row],[0 sessions]:[10+ sessions]])</f>
        <v>0.99999997857958078</v>
      </c>
    </row>
    <row r="51" spans="2:14" x14ac:dyDescent="0.25">
      <c r="B51" s="30">
        <v>48</v>
      </c>
      <c r="C51" s="35">
        <v>1.5772869810462001E-2</v>
      </c>
      <c r="D51" s="35">
        <v>4.4164039194583893E-2</v>
      </c>
      <c r="E51" s="35">
        <v>9.4637222588062286E-2</v>
      </c>
      <c r="F51" s="35">
        <v>0.1009463742375374</v>
      </c>
      <c r="G51" s="35">
        <v>0.7444794774055481</v>
      </c>
      <c r="H51" s="16"/>
      <c r="I51" s="36">
        <f>Table1311[[#This Row],[1–3 sessions]]+Table1311[[#This Row],[4–6 sessions]]+Table1311[[#This Row],[7–9 sessions]]</f>
        <v>0.23974763602018356</v>
      </c>
      <c r="J51"/>
      <c r="K51"/>
      <c r="L51" s="24">
        <f>SUM(Table1311[[#This Row],[1–3 sessions]:[10+ sessions]])</f>
        <v>0.98422711342573166</v>
      </c>
      <c r="M51"/>
      <c r="N51" s="24">
        <f>SUM(Table1311[[#This Row],[0 sessions]:[10+ sessions]])</f>
        <v>0.99999998323619366</v>
      </c>
    </row>
    <row r="52" spans="2:14" x14ac:dyDescent="0.25">
      <c r="B52"/>
      <c r="C52"/>
      <c r="D52"/>
      <c r="E52"/>
      <c r="F52"/>
      <c r="G52"/>
      <c r="H52"/>
      <c r="I52"/>
      <c r="J52"/>
      <c r="K52"/>
      <c r="L52" s="24">
        <f>1-L51</f>
        <v>1.5772886574268341E-2</v>
      </c>
      <c r="M52"/>
      <c r="N52"/>
    </row>
    <row r="53" spans="2:14" x14ac:dyDescent="0.25">
      <c r="B53"/>
      <c r="C53"/>
      <c r="D53"/>
      <c r="E53"/>
      <c r="F53"/>
      <c r="G53"/>
      <c r="H53"/>
      <c r="I53" s="24">
        <f>D51+E51+F51+G51</f>
        <v>0.98422711342573166</v>
      </c>
      <c r="J53"/>
      <c r="K53"/>
      <c r="L53"/>
      <c r="M53"/>
      <c r="N53"/>
    </row>
    <row r="54" spans="2:14" x14ac:dyDescent="0.25">
      <c r="B54"/>
      <c r="C54"/>
      <c r="D54" s="37">
        <f>(D15-D51)/D51</f>
        <v>1.499999915648786</v>
      </c>
      <c r="E54" s="37">
        <f>(E15-E51)/E51</f>
        <v>1.6333333674487145</v>
      </c>
      <c r="F54" s="37">
        <f>(F15-F51)/F51</f>
        <v>0.50000003690365635</v>
      </c>
      <c r="G54"/>
      <c r="H54"/>
      <c r="I54" s="24">
        <f>I53+C51</f>
        <v>0.99999998323619366</v>
      </c>
      <c r="J54"/>
      <c r="K54"/>
      <c r="L54"/>
      <c r="M54"/>
      <c r="N54"/>
    </row>
    <row r="55" spans="2:14" x14ac:dyDescent="0.25">
      <c r="B55"/>
      <c r="C55"/>
      <c r="D55" s="24">
        <f>D15-D51</f>
        <v>6.6246055066585513E-2</v>
      </c>
      <c r="E55" s="24">
        <f t="shared" ref="E55:F55" si="0">E15-E51</f>
        <v>0.15457413345575333</v>
      </c>
      <c r="F55" s="24">
        <f t="shared" si="0"/>
        <v>5.0473190844059004E-2</v>
      </c>
      <c r="G55"/>
      <c r="H55"/>
      <c r="I55"/>
      <c r="J55"/>
      <c r="K55"/>
      <c r="L55"/>
      <c r="M55"/>
      <c r="N55"/>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51860-A9B0-4D16-BA83-8DC74CA4DD89}">
  <dimension ref="A1:N55"/>
  <sheetViews>
    <sheetView workbookViewId="0">
      <selection activeCell="B1" sqref="B1"/>
    </sheetView>
  </sheetViews>
  <sheetFormatPr defaultRowHeight="15" x14ac:dyDescent="0.25"/>
  <cols>
    <col min="1" max="1" width="18.42578125" style="2" customWidth="1"/>
    <col min="2" max="16384" width="9.140625" style="2"/>
  </cols>
  <sheetData>
    <row r="1" spans="1:14" x14ac:dyDescent="0.25">
      <c r="A1" s="1" t="s">
        <v>0</v>
      </c>
      <c r="B1" s="2" t="s">
        <v>234</v>
      </c>
    </row>
    <row r="2" spans="1:14" x14ac:dyDescent="0.25">
      <c r="A2" s="1" t="s">
        <v>2</v>
      </c>
      <c r="B2" s="2" t="s">
        <v>160</v>
      </c>
    </row>
    <row r="3" spans="1:14" x14ac:dyDescent="0.25">
      <c r="A3" s="1"/>
    </row>
    <row r="4" spans="1:14" ht="15" customHeight="1" x14ac:dyDescent="0.25">
      <c r="A4" s="5" t="s">
        <v>1</v>
      </c>
      <c r="B4" t="s">
        <v>217</v>
      </c>
      <c r="C4" s="37" t="s">
        <v>218</v>
      </c>
      <c r="D4" s="37" t="s">
        <v>219</v>
      </c>
      <c r="E4" s="37" t="s">
        <v>220</v>
      </c>
      <c r="F4" s="37" t="s">
        <v>221</v>
      </c>
      <c r="G4" s="37" t="s">
        <v>222</v>
      </c>
      <c r="H4"/>
      <c r="I4"/>
      <c r="J4"/>
      <c r="K4"/>
      <c r="L4"/>
      <c r="M4"/>
      <c r="N4"/>
    </row>
    <row r="5" spans="1:14" ht="15" customHeight="1" x14ac:dyDescent="0.25">
      <c r="A5" s="4"/>
      <c r="B5" s="38">
        <v>2</v>
      </c>
      <c r="C5" s="17"/>
      <c r="D5" s="17">
        <v>3.9603959769010537E-2</v>
      </c>
      <c r="E5" s="17">
        <v>0.1138613894581795</v>
      </c>
      <c r="F5" s="17">
        <v>0.14603960514068601</v>
      </c>
      <c r="G5" s="17">
        <v>0.70049506425857544</v>
      </c>
      <c r="H5"/>
      <c r="I5">
        <v>1.0000000186264515</v>
      </c>
      <c r="J5"/>
      <c r="K5"/>
      <c r="L5"/>
      <c r="M5"/>
      <c r="N5" s="24"/>
    </row>
    <row r="6" spans="1:14" ht="15" customHeight="1" x14ac:dyDescent="0.25">
      <c r="A6" s="4"/>
      <c r="B6" s="38">
        <v>3</v>
      </c>
      <c r="C6" s="17"/>
      <c r="D6" s="17">
        <v>3.7128712981939323E-2</v>
      </c>
      <c r="E6" s="17">
        <v>0.1163366362452507</v>
      </c>
      <c r="F6" s="17">
        <v>0.14603960514068601</v>
      </c>
      <c r="G6" s="17">
        <v>0.70049506425857544</v>
      </c>
      <c r="H6"/>
      <c r="I6">
        <v>1.0000000186264515</v>
      </c>
      <c r="J6"/>
      <c r="K6"/>
      <c r="L6"/>
      <c r="M6"/>
      <c r="N6" s="24"/>
    </row>
    <row r="7" spans="1:14" ht="15" customHeight="1" x14ac:dyDescent="0.25">
      <c r="A7" s="4"/>
      <c r="B7" s="38">
        <v>4</v>
      </c>
      <c r="C7" s="17">
        <v>7.4257426895201206E-3</v>
      </c>
      <c r="D7" s="17">
        <v>3.7128712981939323E-2</v>
      </c>
      <c r="E7" s="17">
        <v>0.11138613522052759</v>
      </c>
      <c r="F7" s="17">
        <v>0.14603960514068601</v>
      </c>
      <c r="G7" s="17">
        <v>0.69801980257034302</v>
      </c>
      <c r="H7"/>
      <c r="I7">
        <v>0.99999999860301603</v>
      </c>
      <c r="J7"/>
      <c r="K7"/>
      <c r="L7"/>
      <c r="M7"/>
      <c r="N7" s="24"/>
    </row>
    <row r="8" spans="1:14" ht="15" customHeight="1" x14ac:dyDescent="0.25">
      <c r="A8" s="4"/>
      <c r="B8" s="38">
        <v>5</v>
      </c>
      <c r="C8" s="17">
        <v>9.900989942252636E-3</v>
      </c>
      <c r="D8" s="17">
        <v>3.4653466194868088E-2</v>
      </c>
      <c r="E8" s="17">
        <v>0.10643564164638521</v>
      </c>
      <c r="F8" s="17">
        <v>0.14108911156654361</v>
      </c>
      <c r="G8" s="17">
        <v>0.70792078971862793</v>
      </c>
      <c r="H8"/>
      <c r="I8">
        <v>0.99999999906867743</v>
      </c>
      <c r="J8"/>
      <c r="K8"/>
      <c r="L8"/>
      <c r="M8"/>
      <c r="N8" s="24"/>
    </row>
    <row r="9" spans="1:14" ht="15" customHeight="1" x14ac:dyDescent="0.25">
      <c r="A9" s="4"/>
      <c r="B9" s="38">
        <v>6</v>
      </c>
      <c r="C9" s="17">
        <v>1.237623766064644E-2</v>
      </c>
      <c r="D9" s="17">
        <v>3.7128712981939323E-2</v>
      </c>
      <c r="E9" s="17">
        <v>9.9009901285171509E-2</v>
      </c>
      <c r="F9" s="17">
        <v>0.14108911156654361</v>
      </c>
      <c r="G9" s="17">
        <v>0.71039605140686035</v>
      </c>
      <c r="H9"/>
      <c r="I9">
        <v>1.0000000149011612</v>
      </c>
      <c r="J9"/>
      <c r="K9"/>
      <c r="L9"/>
      <c r="M9"/>
      <c r="N9" s="24"/>
    </row>
    <row r="10" spans="1:14" ht="15" customHeight="1" x14ac:dyDescent="0.25">
      <c r="A10" s="4"/>
      <c r="B10" s="38">
        <v>7</v>
      </c>
      <c r="C10" s="17">
        <v>1.485148537904024E-2</v>
      </c>
      <c r="D10" s="17">
        <v>3.217821940779686E-2</v>
      </c>
      <c r="E10" s="17">
        <v>9.4059407711029053E-2</v>
      </c>
      <c r="F10" s="17">
        <v>0.14603960514068601</v>
      </c>
      <c r="G10" s="17">
        <v>0.71287131309509277</v>
      </c>
      <c r="H10"/>
      <c r="I10">
        <v>1.000000030733645</v>
      </c>
      <c r="J10"/>
      <c r="K10"/>
      <c r="L10"/>
      <c r="M10"/>
      <c r="N10" s="24"/>
    </row>
    <row r="11" spans="1:14" ht="15" customHeight="1" x14ac:dyDescent="0.25">
      <c r="A11" s="4"/>
      <c r="B11" s="38">
        <v>8</v>
      </c>
      <c r="C11" s="17">
        <v>1.485148537904024E-2</v>
      </c>
      <c r="D11" s="17">
        <v>2.9702970758080479E-2</v>
      </c>
      <c r="E11" s="17">
        <v>9.1584160923957825E-2</v>
      </c>
      <c r="F11" s="17">
        <v>0.14108911156654361</v>
      </c>
      <c r="G11" s="17">
        <v>0.72277230024337769</v>
      </c>
      <c r="H11"/>
      <c r="I11">
        <v>1.0000000288709998</v>
      </c>
      <c r="J11"/>
      <c r="K11"/>
      <c r="L11"/>
      <c r="M11"/>
      <c r="N11" s="24"/>
    </row>
    <row r="12" spans="1:14" ht="15" customHeight="1" x14ac:dyDescent="0.25">
      <c r="A12" s="4"/>
      <c r="B12" s="38">
        <v>9</v>
      </c>
      <c r="C12" s="17">
        <v>1.485148537904024E-2</v>
      </c>
      <c r="D12" s="17">
        <v>3.4653466194868088E-2</v>
      </c>
      <c r="E12" s="17">
        <v>8.6633659899234772E-2</v>
      </c>
      <c r="F12" s="17">
        <v>0.1361386179924011</v>
      </c>
      <c r="G12" s="17">
        <v>0.72772276401519775</v>
      </c>
      <c r="H12"/>
      <c r="I12">
        <v>0.99999999348074198</v>
      </c>
      <c r="J12"/>
      <c r="K12"/>
      <c r="L12"/>
      <c r="M12"/>
      <c r="N12" s="24"/>
    </row>
    <row r="13" spans="1:14" ht="15" customHeight="1" x14ac:dyDescent="0.25">
      <c r="A13" s="4"/>
      <c r="B13" s="38">
        <v>10</v>
      </c>
      <c r="C13" s="17">
        <v>1.732673309743404E-2</v>
      </c>
      <c r="D13" s="17">
        <v>2.7227722108364109E-2</v>
      </c>
      <c r="E13" s="17">
        <v>8.9108914136886597E-2</v>
      </c>
      <c r="F13" s="17">
        <v>0.13861386477947241</v>
      </c>
      <c r="G13" s="17">
        <v>0.72772276401519775</v>
      </c>
      <c r="H13"/>
      <c r="I13">
        <v>0.99999999813735485</v>
      </c>
      <c r="J13"/>
      <c r="K13"/>
      <c r="L13"/>
      <c r="M13"/>
      <c r="N13" s="24"/>
    </row>
    <row r="14" spans="1:14" ht="15" customHeight="1" x14ac:dyDescent="0.25">
      <c r="A14" s="4"/>
      <c r="B14" s="38">
        <v>11</v>
      </c>
      <c r="C14" s="17">
        <v>2.2277228534221649E-2</v>
      </c>
      <c r="D14" s="17">
        <v>2.7227722108364109E-2</v>
      </c>
      <c r="E14" s="17">
        <v>8.6633659899234772E-2</v>
      </c>
      <c r="F14" s="17">
        <v>0.14108911156654361</v>
      </c>
      <c r="G14" s="17">
        <v>0.72524750232696533</v>
      </c>
      <c r="H14"/>
      <c r="I14">
        <v>1.0024752244353294</v>
      </c>
      <c r="J14"/>
      <c r="K14"/>
      <c r="L14"/>
      <c r="M14"/>
      <c r="N14" s="24"/>
    </row>
    <row r="15" spans="1:14" ht="15" customHeight="1" x14ac:dyDescent="0.25">
      <c r="A15" s="4"/>
      <c r="B15" s="38">
        <v>12</v>
      </c>
      <c r="C15" s="17">
        <v>2.2277228534221649E-2</v>
      </c>
      <c r="D15" s="17">
        <v>2.9702970758080479E-2</v>
      </c>
      <c r="E15" s="17">
        <v>8.1683166325092316E-2</v>
      </c>
      <c r="F15" s="17">
        <v>0.13861386477947241</v>
      </c>
      <c r="G15" s="16">
        <v>0.73019802570343018</v>
      </c>
      <c r="H15"/>
      <c r="I15">
        <v>1.002475256100297</v>
      </c>
      <c r="J15"/>
      <c r="K15" s="22">
        <v>0.2500000018626452</v>
      </c>
      <c r="L15"/>
      <c r="M15"/>
      <c r="N15" s="24"/>
    </row>
    <row r="16" spans="1:14" ht="15" customHeight="1" x14ac:dyDescent="0.25">
      <c r="A16" s="4"/>
      <c r="B16" s="38">
        <v>13</v>
      </c>
      <c r="C16" s="17">
        <v>2.4752475321292881E-2</v>
      </c>
      <c r="D16" s="17">
        <v>2.7227722108364109E-2</v>
      </c>
      <c r="E16" s="17">
        <v>7.1782179176807404E-2</v>
      </c>
      <c r="F16" s="17">
        <v>0.1361386179924011</v>
      </c>
      <c r="G16" s="17">
        <v>0.74257427453994751</v>
      </c>
      <c r="H16"/>
      <c r="I16">
        <v>1.002475269138813</v>
      </c>
      <c r="J16"/>
      <c r="K16"/>
      <c r="L16"/>
      <c r="M16"/>
      <c r="N16" s="24"/>
    </row>
    <row r="17" spans="1:14" ht="15" customHeight="1" x14ac:dyDescent="0.25">
      <c r="A17" s="4"/>
      <c r="B17" s="38">
        <v>14</v>
      </c>
      <c r="C17" s="17">
        <v>1.9801979884505268E-2</v>
      </c>
      <c r="D17" s="17">
        <v>2.4752475321292881E-2</v>
      </c>
      <c r="E17" s="17">
        <v>7.1782179176807404E-2</v>
      </c>
      <c r="F17" s="17">
        <v>0.1361386179924011</v>
      </c>
      <c r="G17" s="17">
        <v>0.74504947662353516</v>
      </c>
      <c r="H17"/>
      <c r="I17">
        <v>0.99752472899854183</v>
      </c>
      <c r="J17"/>
      <c r="K17"/>
      <c r="L17"/>
      <c r="M17"/>
      <c r="N17" s="24"/>
    </row>
    <row r="18" spans="1:14" ht="15" customHeight="1" x14ac:dyDescent="0.25">
      <c r="A18" s="4"/>
      <c r="B18" s="38">
        <v>15</v>
      </c>
      <c r="C18" s="17">
        <v>2.2277228534221649E-2</v>
      </c>
      <c r="D18" s="17">
        <v>2.7227722108364109E-2</v>
      </c>
      <c r="E18" s="17">
        <v>7.4257425963878632E-2</v>
      </c>
      <c r="F18" s="17">
        <v>0.13861386477947241</v>
      </c>
      <c r="G18" s="17">
        <v>0.74009901285171509</v>
      </c>
      <c r="H18"/>
      <c r="I18">
        <v>1.0024752542376518</v>
      </c>
      <c r="J18"/>
      <c r="K18"/>
      <c r="L18"/>
      <c r="M18"/>
      <c r="N18" s="24"/>
    </row>
    <row r="19" spans="1:14" ht="15" customHeight="1" x14ac:dyDescent="0.25">
      <c r="A19" s="4"/>
      <c r="B19" s="38">
        <v>16</v>
      </c>
      <c r="C19" s="17">
        <v>1.9801979884505268E-2</v>
      </c>
      <c r="D19" s="17">
        <v>2.7227722108364109E-2</v>
      </c>
      <c r="E19" s="17">
        <v>6.9306932389736176E-2</v>
      </c>
      <c r="F19" s="17">
        <v>0.1361386179924011</v>
      </c>
      <c r="G19" s="17">
        <v>0.74504947662353516</v>
      </c>
      <c r="H19"/>
      <c r="I19">
        <v>0.99752472899854183</v>
      </c>
      <c r="J19"/>
      <c r="K19"/>
      <c r="L19"/>
      <c r="M19"/>
      <c r="N19" s="24"/>
    </row>
    <row r="20" spans="1:14" ht="15" customHeight="1" x14ac:dyDescent="0.25">
      <c r="A20" s="4"/>
      <c r="B20" s="38">
        <v>17</v>
      </c>
      <c r="C20" s="17">
        <v>1.9801979884505268E-2</v>
      </c>
      <c r="D20" s="17">
        <v>2.4752475321292881E-2</v>
      </c>
      <c r="E20" s="17">
        <v>6.6831685602664948E-2</v>
      </c>
      <c r="F20" s="17">
        <v>0.1336633712053299</v>
      </c>
      <c r="G20" s="17">
        <v>0.75247526168823242</v>
      </c>
      <c r="H20"/>
      <c r="I20">
        <v>0.99752477370202541</v>
      </c>
      <c r="J20"/>
      <c r="K20"/>
      <c r="L20"/>
      <c r="M20"/>
      <c r="N20" s="24"/>
    </row>
    <row r="21" spans="1:14" ht="15" customHeight="1" x14ac:dyDescent="0.25">
      <c r="A21" s="4"/>
      <c r="B21" s="38">
        <v>18</v>
      </c>
      <c r="C21" s="17">
        <v>1.9801979884505268E-2</v>
      </c>
      <c r="D21" s="17">
        <v>2.4752475321292881E-2</v>
      </c>
      <c r="E21" s="17">
        <v>6.9306932389736176E-2</v>
      </c>
      <c r="F21" s="17">
        <v>0.1336633712053299</v>
      </c>
      <c r="G21" s="17">
        <v>0.75247526168823242</v>
      </c>
      <c r="H21"/>
      <c r="I21">
        <v>1.0000000204890966</v>
      </c>
      <c r="J21"/>
      <c r="K21"/>
      <c r="L21"/>
      <c r="M21"/>
      <c r="N21" s="24"/>
    </row>
    <row r="22" spans="1:14" ht="15" customHeight="1" x14ac:dyDescent="0.25">
      <c r="A22" s="4"/>
      <c r="B22" s="38">
        <v>19</v>
      </c>
      <c r="C22" s="17">
        <v>1.732673309743404E-2</v>
      </c>
      <c r="D22" s="17">
        <v>2.4752475321292881E-2</v>
      </c>
      <c r="E22" s="17">
        <v>6.9306932389736176E-2</v>
      </c>
      <c r="F22" s="17">
        <v>0.1361386179924011</v>
      </c>
      <c r="G22" s="17">
        <v>0.75247526168823242</v>
      </c>
      <c r="H22"/>
      <c r="I22">
        <v>1.0000000204890966</v>
      </c>
      <c r="J22"/>
      <c r="K22"/>
      <c r="L22"/>
      <c r="M22"/>
      <c r="N22" s="24"/>
    </row>
    <row r="23" spans="1:14" ht="15" customHeight="1" x14ac:dyDescent="0.25">
      <c r="A23" s="4"/>
      <c r="B23" s="38">
        <v>20</v>
      </c>
      <c r="C23" s="17">
        <v>1.732673309743404E-2</v>
      </c>
      <c r="D23" s="17">
        <v>2.4752475321292881E-2</v>
      </c>
      <c r="E23" s="17">
        <v>6.4356438815593719E-2</v>
      </c>
      <c r="F23" s="17">
        <v>0.1361386179924011</v>
      </c>
      <c r="G23" s="17">
        <v>0.75742572546005249</v>
      </c>
      <c r="H23"/>
      <c r="I23">
        <v>0.99999999068677425</v>
      </c>
      <c r="J23"/>
      <c r="K23"/>
      <c r="L23"/>
      <c r="M23"/>
      <c r="N23" s="24"/>
    </row>
    <row r="24" spans="1:14" x14ac:dyDescent="0.25">
      <c r="B24" s="38">
        <v>21</v>
      </c>
      <c r="C24" s="17">
        <v>1.9801979884505268E-2</v>
      </c>
      <c r="D24" s="17">
        <v>2.4752475321292881E-2</v>
      </c>
      <c r="E24" s="17">
        <v>6.4356438815593719E-2</v>
      </c>
      <c r="F24" s="17">
        <v>0.12871287763118741</v>
      </c>
      <c r="G24" s="17">
        <v>0.76237624883651733</v>
      </c>
      <c r="H24"/>
      <c r="I24">
        <v>1.0000000204890966</v>
      </c>
      <c r="J24"/>
      <c r="K24"/>
      <c r="L24"/>
      <c r="M24"/>
      <c r="N24" s="24"/>
    </row>
    <row r="25" spans="1:14" x14ac:dyDescent="0.25">
      <c r="B25" s="38">
        <v>22</v>
      </c>
      <c r="C25" s="17">
        <v>1.485148537904024E-2</v>
      </c>
      <c r="D25" s="17">
        <v>2.2277228534221649E-2</v>
      </c>
      <c r="E25" s="17">
        <v>6.4356438815593719E-2</v>
      </c>
      <c r="F25" s="17">
        <v>0.12623763084411621</v>
      </c>
      <c r="G25" s="17">
        <v>0.76980197429656982</v>
      </c>
      <c r="H25"/>
      <c r="I25">
        <v>0.99752475786954165</v>
      </c>
      <c r="J25"/>
      <c r="K25"/>
      <c r="L25"/>
      <c r="M25"/>
      <c r="N25" s="24"/>
    </row>
    <row r="26" spans="1:14" x14ac:dyDescent="0.25">
      <c r="B26" s="38">
        <v>23</v>
      </c>
      <c r="C26" s="17">
        <v>1.485148537904024E-2</v>
      </c>
      <c r="D26" s="17">
        <v>2.2277228534221649E-2</v>
      </c>
      <c r="E26" s="17">
        <v>6.6831685602664948E-2</v>
      </c>
      <c r="F26" s="17">
        <v>0.12623763084411621</v>
      </c>
      <c r="G26" s="17">
        <v>0.77227723598480225</v>
      </c>
      <c r="H26"/>
      <c r="I26">
        <v>1.0024752663448453</v>
      </c>
      <c r="J26"/>
      <c r="K26"/>
      <c r="L26"/>
      <c r="M26"/>
      <c r="N26" s="24"/>
    </row>
    <row r="27" spans="1:14" x14ac:dyDescent="0.25">
      <c r="B27" s="38">
        <v>24</v>
      </c>
      <c r="C27" s="17">
        <v>1.485148537904024E-2</v>
      </c>
      <c r="D27" s="17">
        <v>2.2277228534221649E-2</v>
      </c>
      <c r="E27" s="17">
        <v>6.4356438815593719E-2</v>
      </c>
      <c r="F27" s="17">
        <v>0.12623763084411621</v>
      </c>
      <c r="G27" s="17">
        <v>0.77475249767303467</v>
      </c>
      <c r="H27"/>
      <c r="I27">
        <v>1.0024752812460065</v>
      </c>
      <c r="J27"/>
      <c r="K27"/>
      <c r="L27"/>
      <c r="M27"/>
      <c r="N27" s="24"/>
    </row>
    <row r="28" spans="1:14" x14ac:dyDescent="0.25">
      <c r="B28" s="38">
        <v>25</v>
      </c>
      <c r="C28" s="17">
        <v>1.485148537904024E-2</v>
      </c>
      <c r="D28" s="17">
        <v>1.9801979884505268E-2</v>
      </c>
      <c r="E28" s="17">
        <v>6.1881188303232193E-2</v>
      </c>
      <c r="F28" s="17">
        <v>0.1237623766064644</v>
      </c>
      <c r="G28" s="17">
        <v>0.77722769975662231</v>
      </c>
      <c r="H28"/>
      <c r="I28">
        <v>0.99752472992986441</v>
      </c>
      <c r="J28"/>
      <c r="K28"/>
      <c r="L28"/>
      <c r="M28"/>
      <c r="N28" s="24"/>
    </row>
    <row r="29" spans="1:14" x14ac:dyDescent="0.25">
      <c r="B29" s="38">
        <v>26</v>
      </c>
      <c r="C29" s="17">
        <v>1.237623766064644E-2</v>
      </c>
      <c r="D29" s="17">
        <v>1.9801979884505268E-2</v>
      </c>
      <c r="E29" s="17">
        <v>6.1881188303232193E-2</v>
      </c>
      <c r="F29" s="17">
        <v>0.12623763084411621</v>
      </c>
      <c r="G29" s="17">
        <v>0.77970296144485474</v>
      </c>
      <c r="H29"/>
      <c r="I29">
        <v>0.99999999813735485</v>
      </c>
      <c r="J29"/>
      <c r="K29"/>
      <c r="L29"/>
      <c r="M29"/>
      <c r="N29" s="24"/>
    </row>
    <row r="30" spans="1:14" x14ac:dyDescent="0.25">
      <c r="B30" s="38">
        <v>27</v>
      </c>
      <c r="C30" s="17">
        <v>1.237623766064644E-2</v>
      </c>
      <c r="D30" s="17">
        <v>2.2277228534221649E-2</v>
      </c>
      <c r="E30" s="17">
        <v>5.9405941516160958E-2</v>
      </c>
      <c r="F30" s="17">
        <v>0.1237623766064644</v>
      </c>
      <c r="G30" s="17">
        <v>0.78217822313308716</v>
      </c>
      <c r="H30"/>
      <c r="I30">
        <v>1.0000000074505806</v>
      </c>
      <c r="J30"/>
      <c r="K30"/>
      <c r="L30"/>
      <c r="M30"/>
      <c r="N30" s="24"/>
    </row>
    <row r="31" spans="1:14" x14ac:dyDescent="0.25">
      <c r="B31" s="38">
        <v>28</v>
      </c>
      <c r="C31" s="17">
        <v>1.237623766064644E-2</v>
      </c>
      <c r="D31" s="17">
        <v>2.2277228534221649E-2</v>
      </c>
      <c r="E31" s="17">
        <v>6.1881188303232193E-2</v>
      </c>
      <c r="F31" s="17">
        <v>0.1237623766064644</v>
      </c>
      <c r="G31" s="17">
        <v>0.77970296144485474</v>
      </c>
      <c r="H31"/>
      <c r="I31">
        <v>0.9999999925494194</v>
      </c>
      <c r="J31"/>
      <c r="K31"/>
      <c r="L31"/>
      <c r="M31"/>
      <c r="N31" s="24"/>
    </row>
    <row r="32" spans="1:14" x14ac:dyDescent="0.25">
      <c r="B32" s="38">
        <v>29</v>
      </c>
      <c r="C32" s="17">
        <v>1.237623766064644E-2</v>
      </c>
      <c r="D32" s="17">
        <v>1.9801979884505268E-2</v>
      </c>
      <c r="E32" s="17">
        <v>6.1881188303232193E-2</v>
      </c>
      <c r="F32" s="17">
        <v>0.12623763084411621</v>
      </c>
      <c r="G32" s="17">
        <v>0.78217822313308716</v>
      </c>
      <c r="H32"/>
      <c r="I32">
        <v>1.0024752598255873</v>
      </c>
      <c r="J32"/>
      <c r="K32"/>
      <c r="L32"/>
      <c r="M32"/>
      <c r="N32" s="24"/>
    </row>
    <row r="33" spans="2:14" x14ac:dyDescent="0.25">
      <c r="B33" s="38">
        <v>30</v>
      </c>
      <c r="C33" s="17">
        <v>1.237623766064644E-2</v>
      </c>
      <c r="D33" s="17">
        <v>1.9801979884505268E-2</v>
      </c>
      <c r="E33" s="17">
        <v>5.9405941516160958E-2</v>
      </c>
      <c r="F33" s="17">
        <v>0.1237623766064644</v>
      </c>
      <c r="G33" s="17">
        <v>0.78712868690490723</v>
      </c>
      <c r="H33"/>
      <c r="I33">
        <v>1.0024752225726843</v>
      </c>
      <c r="J33"/>
      <c r="K33"/>
      <c r="L33"/>
      <c r="M33"/>
      <c r="N33" s="24"/>
    </row>
    <row r="34" spans="2:14" x14ac:dyDescent="0.25">
      <c r="B34" s="38">
        <v>31</v>
      </c>
      <c r="C34" s="17">
        <v>1.237623766064644E-2</v>
      </c>
      <c r="D34" s="17">
        <v>2.2277228534221649E-2</v>
      </c>
      <c r="E34" s="17">
        <v>5.9405941516160958E-2</v>
      </c>
      <c r="F34" s="17">
        <v>0.1212871298193932</v>
      </c>
      <c r="G34" s="17">
        <v>0.78465348482131958</v>
      </c>
      <c r="H34"/>
      <c r="I34">
        <v>1.0000000223517418</v>
      </c>
      <c r="J34"/>
      <c r="K34"/>
      <c r="L34"/>
      <c r="M34"/>
      <c r="N34" s="24"/>
    </row>
    <row r="35" spans="2:14" x14ac:dyDescent="0.25">
      <c r="B35" s="38">
        <v>32</v>
      </c>
      <c r="C35" s="17">
        <v>1.732673309743404E-2</v>
      </c>
      <c r="D35" s="17">
        <v>1.9801979884505268E-2</v>
      </c>
      <c r="E35" s="17">
        <v>5.445544421672821E-2</v>
      </c>
      <c r="F35" s="17">
        <v>0.1212871298193932</v>
      </c>
      <c r="G35" s="17">
        <v>0.78960394859313965</v>
      </c>
      <c r="H35"/>
      <c r="I35">
        <v>1.0024752356112003</v>
      </c>
      <c r="J35"/>
      <c r="K35"/>
      <c r="L35"/>
      <c r="M35"/>
      <c r="N35" s="24"/>
    </row>
    <row r="36" spans="2:14" x14ac:dyDescent="0.25">
      <c r="B36" s="38">
        <v>33</v>
      </c>
      <c r="C36" s="17">
        <v>1.485148537904024E-2</v>
      </c>
      <c r="D36" s="17">
        <v>1.9801979884505268E-2</v>
      </c>
      <c r="E36" s="17">
        <v>5.1980197429656982E-2</v>
      </c>
      <c r="F36" s="17">
        <v>0.1188118830323219</v>
      </c>
      <c r="G36" s="17">
        <v>0.79207921028137207</v>
      </c>
      <c r="H36"/>
      <c r="I36">
        <v>0.9975247560068965</v>
      </c>
      <c r="J36"/>
      <c r="K36"/>
      <c r="L36"/>
      <c r="M36"/>
      <c r="N36" s="24"/>
    </row>
    <row r="37" spans="2:14" x14ac:dyDescent="0.25">
      <c r="B37" s="38">
        <v>34</v>
      </c>
      <c r="C37" s="17">
        <v>1.485148537904024E-2</v>
      </c>
      <c r="D37" s="17">
        <v>1.9801979884505268E-2</v>
      </c>
      <c r="E37" s="17">
        <v>5.1980197429656982E-2</v>
      </c>
      <c r="F37" s="17">
        <v>0.1212871298193932</v>
      </c>
      <c r="G37" s="17">
        <v>0.79207921028137207</v>
      </c>
      <c r="H37"/>
      <c r="I37">
        <v>1.0000000027939677</v>
      </c>
      <c r="J37"/>
      <c r="K37"/>
      <c r="L37"/>
      <c r="M37"/>
      <c r="N37" s="24"/>
    </row>
    <row r="38" spans="2:14" x14ac:dyDescent="0.25">
      <c r="B38" s="38">
        <v>35</v>
      </c>
      <c r="C38" s="17">
        <v>1.485148537904024E-2</v>
      </c>
      <c r="D38" s="17">
        <v>1.9801979884505268E-2</v>
      </c>
      <c r="E38" s="17">
        <v>5.1980197429656982E-2</v>
      </c>
      <c r="F38" s="17">
        <v>0.1188118830323219</v>
      </c>
      <c r="G38" s="17">
        <v>0.79455447196960449</v>
      </c>
      <c r="H38"/>
      <c r="I38">
        <v>1.0000000176951289</v>
      </c>
      <c r="J38"/>
      <c r="K38"/>
      <c r="L38"/>
      <c r="M38"/>
      <c r="N38" s="24"/>
    </row>
    <row r="39" spans="2:14" x14ac:dyDescent="0.25">
      <c r="B39" s="38">
        <v>36</v>
      </c>
      <c r="C39" s="17">
        <v>1.732673309743404E-2</v>
      </c>
      <c r="D39" s="17">
        <v>2.2277228534221649E-2</v>
      </c>
      <c r="E39" s="17">
        <v>4.7029703855514533E-2</v>
      </c>
      <c r="F39" s="17">
        <v>0.1163366362452507</v>
      </c>
      <c r="G39" s="17">
        <v>0.79950493574142456</v>
      </c>
      <c r="H39"/>
      <c r="I39">
        <v>1.0024752374738455</v>
      </c>
      <c r="J39"/>
      <c r="K39"/>
      <c r="L39"/>
      <c r="M39"/>
      <c r="N39" s="24"/>
    </row>
    <row r="40" spans="2:14" x14ac:dyDescent="0.25">
      <c r="B40" s="38">
        <v>37</v>
      </c>
      <c r="C40" s="17">
        <v>1.732673309743404E-2</v>
      </c>
      <c r="D40" s="17">
        <v>1.485148537904024E-2</v>
      </c>
      <c r="E40" s="17">
        <v>4.4554457068443298E-2</v>
      </c>
      <c r="F40" s="17">
        <v>0.1212871298193932</v>
      </c>
      <c r="G40" s="17">
        <v>0.80198019742965698</v>
      </c>
      <c r="H40"/>
      <c r="I40">
        <v>1.0000000027939677</v>
      </c>
      <c r="J40"/>
      <c r="K40"/>
      <c r="L40"/>
      <c r="M40"/>
      <c r="N40" s="24"/>
    </row>
    <row r="41" spans="2:14" x14ac:dyDescent="0.25">
      <c r="B41" s="38">
        <v>38</v>
      </c>
      <c r="C41" s="17">
        <v>1.732673309743404E-2</v>
      </c>
      <c r="D41" s="17">
        <v>1.732673309743404E-2</v>
      </c>
      <c r="E41" s="17">
        <v>4.7029703855514533E-2</v>
      </c>
      <c r="F41" s="17">
        <v>0.1188118830323219</v>
      </c>
      <c r="G41" s="17">
        <v>0.79950493574142456</v>
      </c>
      <c r="H41"/>
      <c r="I41">
        <v>0.9999999888241291</v>
      </c>
      <c r="J41"/>
      <c r="K41"/>
      <c r="L41"/>
      <c r="M41"/>
      <c r="N41" s="24"/>
    </row>
    <row r="42" spans="2:14" x14ac:dyDescent="0.25">
      <c r="B42" s="38">
        <v>39</v>
      </c>
      <c r="C42" s="17">
        <v>1.732673309743404E-2</v>
      </c>
      <c r="D42" s="17">
        <v>1.732673309743404E-2</v>
      </c>
      <c r="E42" s="17">
        <v>4.4554457068443298E-2</v>
      </c>
      <c r="F42" s="17">
        <v>0.1188118830323219</v>
      </c>
      <c r="G42" s="17">
        <v>0.8044554591178894</v>
      </c>
      <c r="H42"/>
      <c r="I42">
        <v>1.0024752654135227</v>
      </c>
      <c r="J42"/>
      <c r="K42"/>
      <c r="L42"/>
      <c r="M42"/>
      <c r="N42" s="24"/>
    </row>
    <row r="43" spans="2:14" x14ac:dyDescent="0.25">
      <c r="B43" s="38">
        <v>40</v>
      </c>
      <c r="C43" s="17">
        <v>1.9801979884505268E-2</v>
      </c>
      <c r="D43" s="17">
        <v>1.732673309743404E-2</v>
      </c>
      <c r="E43" s="17">
        <v>4.4554457068443298E-2</v>
      </c>
      <c r="F43" s="17">
        <v>0.1237623766064644</v>
      </c>
      <c r="G43" s="17">
        <v>0.79702967405319214</v>
      </c>
      <c r="H43"/>
      <c r="I43">
        <v>1.0024752207100391</v>
      </c>
      <c r="J43"/>
      <c r="K43"/>
      <c r="L43"/>
      <c r="M43"/>
      <c r="N43" s="24"/>
    </row>
    <row r="44" spans="2:14" x14ac:dyDescent="0.25">
      <c r="B44" s="38">
        <v>41</v>
      </c>
      <c r="C44" s="17">
        <v>2.2277228534221649E-2</v>
      </c>
      <c r="D44" s="17">
        <v>1.732673309743404E-2</v>
      </c>
      <c r="E44" s="17">
        <v>4.4554457068443298E-2</v>
      </c>
      <c r="F44" s="17">
        <v>0.1212871298193932</v>
      </c>
      <c r="G44" s="17">
        <v>0.79455447196960449</v>
      </c>
      <c r="H44"/>
      <c r="I44">
        <v>1.0000000204890966</v>
      </c>
      <c r="J44"/>
      <c r="K44"/>
      <c r="L44"/>
      <c r="M44"/>
      <c r="N44" s="24"/>
    </row>
    <row r="45" spans="2:14" x14ac:dyDescent="0.25">
      <c r="B45" s="38">
        <v>42</v>
      </c>
      <c r="C45" s="17">
        <v>2.2277228534221649E-2</v>
      </c>
      <c r="D45" s="17">
        <v>1.732673309743404E-2</v>
      </c>
      <c r="E45" s="17">
        <v>4.2079206556081772E-2</v>
      </c>
      <c r="F45" s="17">
        <v>0.1188118830323219</v>
      </c>
      <c r="G45" s="17">
        <v>0.79950493574142456</v>
      </c>
      <c r="H45"/>
      <c r="I45">
        <v>0.99999998696148396</v>
      </c>
      <c r="J45"/>
      <c r="K45"/>
      <c r="L45"/>
      <c r="M45"/>
      <c r="N45" s="24"/>
    </row>
    <row r="46" spans="2:14" x14ac:dyDescent="0.25">
      <c r="B46" s="38">
        <v>43</v>
      </c>
      <c r="C46" s="17">
        <v>2.2277228534221649E-2</v>
      </c>
      <c r="D46" s="17">
        <v>1.732673309743404E-2</v>
      </c>
      <c r="E46" s="17">
        <v>4.2079206556081772E-2</v>
      </c>
      <c r="F46" s="17">
        <v>0.1212871298193932</v>
      </c>
      <c r="G46" s="17">
        <v>0.79950493574142456</v>
      </c>
      <c r="H46"/>
      <c r="I46">
        <v>1.0024752337485552</v>
      </c>
      <c r="J46"/>
      <c r="K46"/>
      <c r="L46"/>
      <c r="M46"/>
      <c r="N46" s="24"/>
    </row>
    <row r="47" spans="2:14" x14ac:dyDescent="0.25">
      <c r="B47" s="38">
        <v>44</v>
      </c>
      <c r="C47" s="17">
        <v>1.9801979884505268E-2</v>
      </c>
      <c r="D47" s="17">
        <v>1.9801979884505268E-2</v>
      </c>
      <c r="E47" s="17">
        <v>3.9603959769010537E-2</v>
      </c>
      <c r="F47" s="17">
        <v>0.1237623766064644</v>
      </c>
      <c r="G47" s="17">
        <v>0.79702967405319214</v>
      </c>
      <c r="H47"/>
      <c r="I47">
        <v>0.99999997019767761</v>
      </c>
      <c r="J47"/>
      <c r="K47"/>
      <c r="L47"/>
      <c r="M47"/>
      <c r="N47" s="24"/>
    </row>
    <row r="48" spans="2:14" x14ac:dyDescent="0.25">
      <c r="B48" s="38">
        <v>45</v>
      </c>
      <c r="C48" s="17">
        <v>2.7227722108364109E-2</v>
      </c>
      <c r="D48" s="17">
        <v>1.732673309743404E-2</v>
      </c>
      <c r="E48" s="17">
        <v>4.2079206556081772E-2</v>
      </c>
      <c r="F48" s="17">
        <v>0.1188118830323219</v>
      </c>
      <c r="G48" s="17">
        <v>0.79455447196960449</v>
      </c>
      <c r="H48"/>
      <c r="I48">
        <v>1.0000000167638063</v>
      </c>
      <c r="J48"/>
      <c r="K48"/>
      <c r="L48"/>
      <c r="M48"/>
      <c r="N48" s="24"/>
    </row>
    <row r="49" spans="2:14" x14ac:dyDescent="0.25">
      <c r="B49" s="38">
        <v>46</v>
      </c>
      <c r="C49" s="17">
        <v>2.7227722108364109E-2</v>
      </c>
      <c r="D49" s="17">
        <v>1.485148537904024E-2</v>
      </c>
      <c r="E49" s="17">
        <v>4.2079206556081772E-2</v>
      </c>
      <c r="F49" s="17">
        <v>0.1212871298193932</v>
      </c>
      <c r="G49" s="17">
        <v>0.79702967405319214</v>
      </c>
      <c r="H49"/>
      <c r="I49">
        <v>1.0024752179160714</v>
      </c>
      <c r="J49"/>
      <c r="K49"/>
      <c r="L49"/>
      <c r="M49"/>
      <c r="N49" s="24"/>
    </row>
    <row r="50" spans="2:14" x14ac:dyDescent="0.25">
      <c r="B50" s="38">
        <v>47</v>
      </c>
      <c r="C50" s="17">
        <v>3.4653466194868088E-2</v>
      </c>
      <c r="D50" s="17">
        <v>1.485148537904024E-2</v>
      </c>
      <c r="E50" s="17">
        <v>4.2079206556081772E-2</v>
      </c>
      <c r="F50" s="17">
        <v>0.1163366362452507</v>
      </c>
      <c r="G50" s="17">
        <v>0.79207921028137207</v>
      </c>
      <c r="H50"/>
      <c r="I50">
        <v>1.0000000046566129</v>
      </c>
      <c r="J50"/>
      <c r="K50"/>
      <c r="L50"/>
      <c r="M50"/>
      <c r="N50" s="24"/>
    </row>
    <row r="51" spans="2:14" x14ac:dyDescent="0.25">
      <c r="B51" s="38">
        <v>48</v>
      </c>
      <c r="C51" s="17">
        <v>3.7128712981939323E-2</v>
      </c>
      <c r="D51" s="17">
        <v>1.485148537904024E-2</v>
      </c>
      <c r="E51" s="17">
        <v>3.9603959769010537E-2</v>
      </c>
      <c r="F51" s="17">
        <v>0.1163366362452507</v>
      </c>
      <c r="G51" s="16">
        <v>0.78960394859313965</v>
      </c>
      <c r="H51"/>
      <c r="I51">
        <v>0.99752474296838045</v>
      </c>
      <c r="J51"/>
      <c r="K51"/>
      <c r="L51" s="24"/>
      <c r="M51"/>
      <c r="N51" s="24"/>
    </row>
    <row r="52" spans="2:14" x14ac:dyDescent="0.25">
      <c r="B52"/>
      <c r="C52"/>
      <c r="D52"/>
      <c r="E52"/>
      <c r="F52"/>
      <c r="G52"/>
      <c r="H52"/>
      <c r="I52"/>
      <c r="J52"/>
      <c r="K52"/>
      <c r="L52" s="24"/>
      <c r="M52"/>
      <c r="N52"/>
    </row>
    <row r="53" spans="2:14" x14ac:dyDescent="0.25">
      <c r="B53"/>
      <c r="C53"/>
      <c r="D53"/>
      <c r="E53"/>
      <c r="F53"/>
      <c r="G53"/>
      <c r="H53"/>
      <c r="I53" s="24">
        <f>D51+E51+F51+G51</f>
        <v>0.96039602998644114</v>
      </c>
      <c r="J53"/>
      <c r="K53"/>
      <c r="L53"/>
      <c r="M53"/>
      <c r="N53"/>
    </row>
    <row r="54" spans="2:14" x14ac:dyDescent="0.25">
      <c r="B54"/>
      <c r="C54"/>
      <c r="D54" s="37">
        <f>(D15-D51)/D51</f>
        <v>1</v>
      </c>
      <c r="E54" s="37">
        <f>(E15-E51)/E51</f>
        <v>1.0624999823630787</v>
      </c>
      <c r="F54" s="37">
        <f>(F15-F51)/F51</f>
        <v>0.19148936442737441</v>
      </c>
      <c r="G54"/>
      <c r="H54"/>
      <c r="I54" s="24">
        <f>I53+C51</f>
        <v>0.99752474296838045</v>
      </c>
      <c r="J54"/>
      <c r="K54"/>
      <c r="L54"/>
      <c r="M54"/>
      <c r="N54"/>
    </row>
    <row r="55" spans="2:14" x14ac:dyDescent="0.25">
      <c r="B55"/>
      <c r="C55"/>
      <c r="D55" s="24">
        <f>D15-D51</f>
        <v>1.485148537904024E-2</v>
      </c>
      <c r="E55" s="24">
        <f t="shared" ref="E55:F55" si="0">E15-E51</f>
        <v>4.2079206556081779E-2</v>
      </c>
      <c r="F55" s="24">
        <f t="shared" si="0"/>
        <v>2.2277228534221705E-2</v>
      </c>
      <c r="G55"/>
      <c r="H55"/>
      <c r="I55"/>
      <c r="J55"/>
      <c r="K55"/>
      <c r="L55"/>
      <c r="M55"/>
      <c r="N55"/>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298AC-233D-4970-A82D-A4CA16E778B6}">
  <dimension ref="A1"/>
  <sheetViews>
    <sheetView workbookViewId="0">
      <selection activeCell="L21" sqref="L21"/>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4167-47AC-4401-87EC-AF7A245F795D}">
  <dimension ref="A1:L159"/>
  <sheetViews>
    <sheetView workbookViewId="0">
      <selection activeCell="A2" sqref="A2"/>
    </sheetView>
  </sheetViews>
  <sheetFormatPr defaultRowHeight="15" x14ac:dyDescent="0.25"/>
  <cols>
    <col min="1" max="1" width="22.85546875" customWidth="1"/>
    <col min="2" max="2" width="33.85546875" customWidth="1"/>
  </cols>
  <sheetData>
    <row r="1" spans="1:12" x14ac:dyDescent="0.25">
      <c r="A1" s="2" t="s">
        <v>3</v>
      </c>
      <c r="B1" s="2"/>
      <c r="C1" s="2"/>
      <c r="D1" s="2"/>
      <c r="E1" s="2"/>
      <c r="F1" s="2"/>
      <c r="G1" s="2"/>
      <c r="H1" s="2"/>
      <c r="I1" s="2"/>
    </row>
    <row r="2" spans="1:12" x14ac:dyDescent="0.25">
      <c r="A2" s="2" t="s">
        <v>4</v>
      </c>
    </row>
    <row r="3" spans="1:12" ht="15" customHeight="1" x14ac:dyDescent="0.25">
      <c r="B3" s="4"/>
      <c r="C3" s="4"/>
      <c r="D3" s="4"/>
      <c r="E3" s="4"/>
      <c r="F3" s="4"/>
      <c r="G3" s="4"/>
      <c r="H3" s="4"/>
      <c r="I3" s="4"/>
      <c r="J3" s="4"/>
      <c r="K3" s="4"/>
      <c r="L3" s="3"/>
    </row>
    <row r="4" spans="1:12" ht="15" customHeight="1" x14ac:dyDescent="0.25">
      <c r="A4" s="5" t="s">
        <v>1</v>
      </c>
      <c r="B4" s="4"/>
      <c r="C4" s="4"/>
      <c r="D4" s="4"/>
      <c r="E4" s="4"/>
      <c r="F4" s="4"/>
      <c r="G4" s="4"/>
      <c r="H4" s="4"/>
      <c r="I4" s="4"/>
      <c r="J4" s="4"/>
      <c r="K4" s="4"/>
      <c r="L4" s="3"/>
    </row>
    <row r="5" spans="1:12" ht="15" customHeight="1" x14ac:dyDescent="0.25">
      <c r="A5" s="4"/>
      <c r="B5" s="4"/>
      <c r="C5" s="4"/>
      <c r="D5" s="4"/>
      <c r="E5" s="4"/>
      <c r="F5" s="4"/>
      <c r="G5" s="4"/>
      <c r="H5" s="4"/>
      <c r="I5" s="4"/>
      <c r="J5" s="4"/>
      <c r="K5" s="4"/>
      <c r="L5" s="3"/>
    </row>
    <row r="6" spans="1:12" ht="50.25" customHeight="1" x14ac:dyDescent="0.25">
      <c r="A6" s="8"/>
      <c r="B6" s="6" t="s">
        <v>5</v>
      </c>
      <c r="C6" s="4"/>
      <c r="D6" s="4"/>
      <c r="E6" s="4"/>
      <c r="F6" s="4"/>
      <c r="G6" s="4"/>
      <c r="H6" s="4"/>
      <c r="I6" s="4"/>
      <c r="J6" s="4"/>
      <c r="K6" s="4"/>
      <c r="L6" s="3"/>
    </row>
    <row r="7" spans="1:12" ht="50.25" customHeight="1" x14ac:dyDescent="0.25">
      <c r="A7" s="7"/>
      <c r="B7" s="9" t="s">
        <v>6</v>
      </c>
      <c r="C7" s="4"/>
      <c r="D7" s="4"/>
      <c r="E7" s="4"/>
      <c r="F7" s="4"/>
      <c r="G7" s="4"/>
      <c r="H7" s="4"/>
      <c r="I7" s="4"/>
      <c r="J7" s="4"/>
      <c r="K7" s="4"/>
      <c r="L7" s="3"/>
    </row>
    <row r="8" spans="1:12" ht="15" customHeight="1" x14ac:dyDescent="0.25">
      <c r="A8" s="10" t="s">
        <v>7</v>
      </c>
      <c r="B8" s="11">
        <v>173.75683090440333</v>
      </c>
      <c r="C8" s="4"/>
      <c r="D8" s="4"/>
      <c r="E8" s="4"/>
      <c r="F8" s="4"/>
      <c r="G8" s="4"/>
      <c r="H8" s="4"/>
      <c r="I8" s="4"/>
      <c r="J8" s="4"/>
      <c r="K8" s="4"/>
      <c r="L8" s="3"/>
    </row>
    <row r="9" spans="1:12" ht="15" customHeight="1" x14ac:dyDescent="0.25">
      <c r="A9" s="10" t="s">
        <v>8</v>
      </c>
      <c r="B9" s="11">
        <v>589.17404333043737</v>
      </c>
      <c r="C9" s="4"/>
      <c r="D9" s="4"/>
      <c r="E9" s="4"/>
      <c r="F9" s="4"/>
      <c r="G9" s="4"/>
      <c r="H9" s="4"/>
      <c r="I9" s="4"/>
      <c r="J9" s="4"/>
      <c r="K9" s="4"/>
      <c r="L9" s="3"/>
    </row>
    <row r="10" spans="1:12" ht="15" customHeight="1" x14ac:dyDescent="0.25">
      <c r="A10" s="10" t="s">
        <v>9</v>
      </c>
      <c r="B10" s="11">
        <v>198.68822543179786</v>
      </c>
      <c r="C10" s="4"/>
      <c r="D10" s="4"/>
      <c r="E10" s="4"/>
      <c r="F10" s="4"/>
      <c r="G10" s="4"/>
      <c r="H10" s="4"/>
      <c r="I10" s="4"/>
      <c r="J10" s="4"/>
      <c r="K10" s="4"/>
      <c r="L10" s="3"/>
    </row>
    <row r="11" spans="1:12" ht="15" customHeight="1" x14ac:dyDescent="0.25">
      <c r="A11" s="10" t="s">
        <v>10</v>
      </c>
      <c r="B11" s="11">
        <v>400.18822151642485</v>
      </c>
      <c r="C11" s="4"/>
      <c r="D11" s="4"/>
      <c r="E11" s="4"/>
      <c r="F11" s="4"/>
      <c r="G11" s="4"/>
      <c r="H11" s="4"/>
      <c r="I11" s="4"/>
      <c r="J11" s="4"/>
      <c r="K11" s="4"/>
      <c r="L11" s="3"/>
    </row>
    <row r="12" spans="1:12" ht="15" customHeight="1" x14ac:dyDescent="0.25">
      <c r="A12" s="10" t="s">
        <v>11</v>
      </c>
      <c r="B12" s="11">
        <v>367.59499260757843</v>
      </c>
      <c r="C12" s="4"/>
      <c r="D12" s="4"/>
      <c r="E12" s="4"/>
      <c r="F12" s="4"/>
      <c r="G12" s="4"/>
      <c r="H12" s="4"/>
      <c r="I12" s="4"/>
      <c r="J12" s="4"/>
      <c r="K12" s="4"/>
      <c r="L12" s="3"/>
    </row>
    <row r="13" spans="1:12" ht="15" customHeight="1" x14ac:dyDescent="0.25">
      <c r="A13" s="10" t="s">
        <v>12</v>
      </c>
      <c r="B13" s="11">
        <v>318.73965653310358</v>
      </c>
      <c r="C13" s="4"/>
      <c r="D13" s="4"/>
      <c r="E13" s="4"/>
      <c r="F13" s="4"/>
      <c r="G13" s="4"/>
      <c r="H13" s="4"/>
      <c r="I13" s="4"/>
      <c r="J13" s="4"/>
      <c r="K13" s="4"/>
      <c r="L13" s="3"/>
    </row>
    <row r="14" spans="1:12" ht="15" customHeight="1" x14ac:dyDescent="0.25">
      <c r="A14" s="10" t="s">
        <v>13</v>
      </c>
      <c r="B14" s="11">
        <v>185.02564998011175</v>
      </c>
      <c r="C14" s="4"/>
      <c r="D14" s="4"/>
      <c r="E14" s="4"/>
      <c r="F14" s="4"/>
      <c r="G14" s="4"/>
      <c r="H14" s="4"/>
      <c r="I14" s="4"/>
      <c r="J14" s="4"/>
      <c r="K14" s="4"/>
      <c r="L14" s="3"/>
    </row>
    <row r="15" spans="1:12" ht="15" customHeight="1" x14ac:dyDescent="0.25">
      <c r="A15" s="10" t="s">
        <v>14</v>
      </c>
      <c r="B15" s="11">
        <v>152.55788790529741</v>
      </c>
      <c r="C15" s="4"/>
      <c r="D15" s="4"/>
      <c r="E15" s="4"/>
      <c r="F15" s="4"/>
      <c r="G15" s="4"/>
      <c r="H15" s="4"/>
      <c r="I15" s="4"/>
      <c r="J15" s="4"/>
      <c r="K15" s="4"/>
      <c r="L15" s="3"/>
    </row>
    <row r="16" spans="1:12" ht="15" customHeight="1" x14ac:dyDescent="0.25">
      <c r="A16" s="10" t="s">
        <v>15</v>
      </c>
      <c r="B16" s="11">
        <v>142.92386466769941</v>
      </c>
      <c r="C16" s="4"/>
      <c r="D16" s="4"/>
      <c r="E16" s="4"/>
      <c r="F16" s="4"/>
      <c r="G16" s="4"/>
      <c r="H16" s="4"/>
      <c r="I16" s="4"/>
      <c r="J16" s="4"/>
      <c r="K16" s="4"/>
      <c r="L16" s="3"/>
    </row>
    <row r="17" spans="1:12" ht="15" customHeight="1" x14ac:dyDescent="0.25">
      <c r="A17" s="10" t="s">
        <v>16</v>
      </c>
      <c r="B17" s="11">
        <v>204.66259084020396</v>
      </c>
      <c r="C17" s="4"/>
      <c r="D17" s="4"/>
      <c r="E17" s="4"/>
      <c r="F17" s="4"/>
      <c r="G17" s="4"/>
      <c r="H17" s="4"/>
      <c r="I17" s="4"/>
      <c r="J17" s="4"/>
      <c r="K17" s="4"/>
      <c r="L17" s="3"/>
    </row>
    <row r="18" spans="1:12" ht="15" customHeight="1" x14ac:dyDescent="0.25">
      <c r="A18" s="10" t="s">
        <v>17</v>
      </c>
      <c r="B18" s="11">
        <v>246.80473022020246</v>
      </c>
      <c r="C18" s="4"/>
      <c r="D18" s="4"/>
      <c r="E18" s="4"/>
      <c r="F18" s="4"/>
      <c r="G18" s="4"/>
      <c r="H18" s="4"/>
      <c r="I18" s="4"/>
      <c r="J18" s="4"/>
      <c r="K18" s="4"/>
      <c r="L18" s="3"/>
    </row>
    <row r="19" spans="1:12" ht="15" customHeight="1" x14ac:dyDescent="0.25">
      <c r="A19" s="10" t="s">
        <v>18</v>
      </c>
      <c r="B19" s="11">
        <v>468.9742100369881</v>
      </c>
      <c r="C19" s="4"/>
      <c r="D19" s="4"/>
      <c r="E19" s="4"/>
      <c r="F19" s="4"/>
      <c r="G19" s="4"/>
      <c r="H19" s="4"/>
      <c r="I19" s="4"/>
      <c r="J19" s="4"/>
      <c r="K19" s="4"/>
      <c r="L19" s="3"/>
    </row>
    <row r="20" spans="1:12" ht="15" customHeight="1" x14ac:dyDescent="0.25">
      <c r="A20" s="10" t="s">
        <v>19</v>
      </c>
      <c r="B20" s="11">
        <v>178.68789814781044</v>
      </c>
      <c r="C20" s="4"/>
      <c r="D20" s="4"/>
      <c r="E20" s="4"/>
      <c r="F20" s="4"/>
      <c r="G20" s="4"/>
      <c r="H20" s="4"/>
      <c r="I20" s="4"/>
      <c r="J20" s="4"/>
      <c r="K20" s="4"/>
      <c r="L20" s="3"/>
    </row>
    <row r="21" spans="1:12" ht="15" customHeight="1" x14ac:dyDescent="0.25">
      <c r="A21" s="10" t="s">
        <v>20</v>
      </c>
      <c r="B21" s="11">
        <v>335.07720712670141</v>
      </c>
      <c r="C21" s="4"/>
      <c r="D21" s="4"/>
      <c r="E21" s="4"/>
      <c r="F21" s="4"/>
      <c r="G21" s="4"/>
      <c r="H21" s="4"/>
      <c r="I21" s="4"/>
      <c r="J21" s="4"/>
      <c r="K21" s="4"/>
      <c r="L21" s="3"/>
    </row>
    <row r="22" spans="1:12" x14ac:dyDescent="0.25">
      <c r="A22" s="10" t="s">
        <v>21</v>
      </c>
      <c r="B22" s="11">
        <v>350.98339923509207</v>
      </c>
      <c r="C22" s="2"/>
      <c r="D22" s="2"/>
      <c r="E22" s="2"/>
      <c r="F22" s="2"/>
      <c r="G22" s="2"/>
      <c r="H22" s="2"/>
      <c r="I22" s="2"/>
      <c r="J22" s="2"/>
      <c r="K22" s="2"/>
    </row>
    <row r="23" spans="1:12" x14ac:dyDescent="0.25">
      <c r="A23" s="10" t="s">
        <v>22</v>
      </c>
      <c r="B23" s="11">
        <v>281.10287287447642</v>
      </c>
      <c r="C23" s="2"/>
      <c r="D23" s="2"/>
      <c r="E23" s="2"/>
      <c r="F23" s="2"/>
      <c r="G23" s="2"/>
      <c r="H23" s="2"/>
      <c r="I23" s="2"/>
      <c r="J23" s="2"/>
      <c r="K23" s="2"/>
    </row>
    <row r="24" spans="1:12" x14ac:dyDescent="0.25">
      <c r="A24" s="10" t="s">
        <v>23</v>
      </c>
      <c r="B24" s="11">
        <v>559.02360381316726</v>
      </c>
      <c r="C24" s="2"/>
      <c r="D24" s="2"/>
      <c r="E24" s="2"/>
      <c r="F24" s="2"/>
      <c r="G24" s="2"/>
      <c r="H24" s="2"/>
      <c r="I24" s="2"/>
      <c r="J24" s="2"/>
      <c r="K24" s="2"/>
    </row>
    <row r="25" spans="1:12" x14ac:dyDescent="0.25">
      <c r="A25" s="10" t="s">
        <v>24</v>
      </c>
      <c r="B25" s="11">
        <v>256.37629804512517</v>
      </c>
      <c r="C25" s="2"/>
      <c r="D25" s="2"/>
      <c r="E25" s="2"/>
      <c r="F25" s="2"/>
      <c r="G25" s="2"/>
      <c r="H25" s="2"/>
      <c r="I25" s="2"/>
      <c r="J25" s="2"/>
      <c r="K25" s="2"/>
    </row>
    <row r="26" spans="1:12" x14ac:dyDescent="0.25">
      <c r="A26" s="10" t="s">
        <v>25</v>
      </c>
      <c r="B26" s="11">
        <v>246.93563551415036</v>
      </c>
      <c r="C26" s="2"/>
      <c r="D26" s="2"/>
      <c r="E26" s="2"/>
      <c r="F26" s="2"/>
      <c r="G26" s="2"/>
      <c r="H26" s="2"/>
      <c r="I26" s="2"/>
      <c r="J26" s="2"/>
      <c r="K26" s="2"/>
    </row>
    <row r="27" spans="1:12" x14ac:dyDescent="0.25">
      <c r="A27" s="10" t="s">
        <v>26</v>
      </c>
      <c r="B27" s="11">
        <v>995.17728164220796</v>
      </c>
    </row>
    <row r="28" spans="1:12" x14ac:dyDescent="0.25">
      <c r="A28" s="10" t="s">
        <v>27</v>
      </c>
      <c r="B28" s="11">
        <v>397.2631988452851</v>
      </c>
    </row>
    <row r="29" spans="1:12" x14ac:dyDescent="0.25">
      <c r="A29" s="10" t="s">
        <v>28</v>
      </c>
      <c r="B29" s="11">
        <v>513.63821366823345</v>
      </c>
    </row>
    <row r="30" spans="1:12" x14ac:dyDescent="0.25">
      <c r="A30" s="10" t="s">
        <v>29</v>
      </c>
      <c r="B30" s="11">
        <v>380.56250508159019</v>
      </c>
    </row>
    <row r="31" spans="1:12" x14ac:dyDescent="0.25">
      <c r="A31" s="10" t="s">
        <v>30</v>
      </c>
      <c r="B31" s="11">
        <v>6319.1793353113935</v>
      </c>
    </row>
    <row r="32" spans="1:12" x14ac:dyDescent="0.25">
      <c r="A32" s="10" t="s">
        <v>31</v>
      </c>
      <c r="B32" s="11">
        <v>214.8717616206234</v>
      </c>
    </row>
    <row r="33" spans="1:2" x14ac:dyDescent="0.25">
      <c r="A33" s="10" t="s">
        <v>32</v>
      </c>
      <c r="B33" s="11">
        <v>213.67106087294934</v>
      </c>
    </row>
    <row r="34" spans="1:2" x14ac:dyDescent="0.25">
      <c r="A34" s="10" t="s">
        <v>33</v>
      </c>
      <c r="B34" s="11">
        <v>180.89454022719599</v>
      </c>
    </row>
    <row r="35" spans="1:2" x14ac:dyDescent="0.25">
      <c r="A35" s="10" t="s">
        <v>34</v>
      </c>
      <c r="B35" s="11">
        <v>336.93771642658919</v>
      </c>
    </row>
    <row r="36" spans="1:2" x14ac:dyDescent="0.25">
      <c r="A36" s="10" t="s">
        <v>35</v>
      </c>
      <c r="B36" s="11">
        <v>227.0620260837284</v>
      </c>
    </row>
    <row r="37" spans="1:2" x14ac:dyDescent="0.25">
      <c r="A37" s="10" t="s">
        <v>36</v>
      </c>
      <c r="B37" s="11">
        <v>200.38768334203829</v>
      </c>
    </row>
    <row r="38" spans="1:2" x14ac:dyDescent="0.25">
      <c r="A38" s="10" t="s">
        <v>37</v>
      </c>
      <c r="B38" s="11">
        <v>219.27670564917219</v>
      </c>
    </row>
    <row r="39" spans="1:2" x14ac:dyDescent="0.25">
      <c r="A39" s="10" t="s">
        <v>38</v>
      </c>
      <c r="B39" s="11">
        <v>195.86745438843715</v>
      </c>
    </row>
    <row r="40" spans="1:2" x14ac:dyDescent="0.25">
      <c r="A40" s="10" t="s">
        <v>39</v>
      </c>
      <c r="B40" s="11">
        <v>446.3953229915133</v>
      </c>
    </row>
    <row r="41" spans="1:2" x14ac:dyDescent="0.25">
      <c r="A41" s="10" t="s">
        <v>40</v>
      </c>
      <c r="B41" s="11">
        <v>307.92219487986461</v>
      </c>
    </row>
    <row r="42" spans="1:2" x14ac:dyDescent="0.25">
      <c r="A42" s="10" t="s">
        <v>41</v>
      </c>
      <c r="B42" s="11">
        <v>315.06058183823785</v>
      </c>
    </row>
    <row r="43" spans="1:2" x14ac:dyDescent="0.25">
      <c r="A43" s="10" t="s">
        <v>42</v>
      </c>
      <c r="B43" s="11">
        <v>201.15454094070978</v>
      </c>
    </row>
    <row r="44" spans="1:2" x14ac:dyDescent="0.25">
      <c r="A44" s="10" t="s">
        <v>43</v>
      </c>
      <c r="B44" s="11">
        <v>386.30468473966101</v>
      </c>
    </row>
    <row r="45" spans="1:2" x14ac:dyDescent="0.25">
      <c r="A45" s="10" t="s">
        <v>44</v>
      </c>
      <c r="B45" s="11">
        <v>389.72542390089023</v>
      </c>
    </row>
    <row r="46" spans="1:2" x14ac:dyDescent="0.25">
      <c r="A46" s="10" t="s">
        <v>45</v>
      </c>
      <c r="B46" s="11">
        <v>223.82504779173107</v>
      </c>
    </row>
    <row r="47" spans="1:2" x14ac:dyDescent="0.25">
      <c r="A47" s="10" t="s">
        <v>46</v>
      </c>
      <c r="B47" s="11">
        <v>1038.9115345063769</v>
      </c>
    </row>
    <row r="48" spans="1:2" x14ac:dyDescent="0.25">
      <c r="A48" s="10" t="s">
        <v>47</v>
      </c>
      <c r="B48" s="11">
        <v>505.8221911292963</v>
      </c>
    </row>
    <row r="49" spans="1:2" x14ac:dyDescent="0.25">
      <c r="A49" s="10" t="s">
        <v>48</v>
      </c>
      <c r="B49" s="11">
        <v>467.56608330057628</v>
      </c>
    </row>
    <row r="50" spans="1:2" x14ac:dyDescent="0.25">
      <c r="A50" s="10" t="s">
        <v>49</v>
      </c>
      <c r="B50" s="11">
        <v>204.89408157968737</v>
      </c>
    </row>
    <row r="51" spans="1:2" x14ac:dyDescent="0.25">
      <c r="A51" s="10" t="s">
        <v>50</v>
      </c>
      <c r="B51" s="11">
        <v>364.25796750345575</v>
      </c>
    </row>
    <row r="52" spans="1:2" x14ac:dyDescent="0.25">
      <c r="A52" s="10" t="s">
        <v>51</v>
      </c>
      <c r="B52" s="11">
        <v>278.3982728950042</v>
      </c>
    </row>
    <row r="53" spans="1:2" x14ac:dyDescent="0.25">
      <c r="A53" s="10" t="s">
        <v>52</v>
      </c>
      <c r="B53" s="11">
        <v>351.74513112873109</v>
      </c>
    </row>
    <row r="54" spans="1:2" x14ac:dyDescent="0.25">
      <c r="A54" s="10" t="s">
        <v>53</v>
      </c>
      <c r="B54" s="11">
        <v>471.80811678544899</v>
      </c>
    </row>
    <row r="55" spans="1:2" x14ac:dyDescent="0.25">
      <c r="A55" s="10" t="s">
        <v>54</v>
      </c>
      <c r="B55" s="11">
        <v>208.52893620910351</v>
      </c>
    </row>
    <row r="56" spans="1:2" x14ac:dyDescent="0.25">
      <c r="A56" s="10" t="s">
        <v>55</v>
      </c>
      <c r="B56" s="11" t="e">
        <v>#N/A</v>
      </c>
    </row>
    <row r="57" spans="1:2" x14ac:dyDescent="0.25">
      <c r="A57" s="10" t="s">
        <v>56</v>
      </c>
      <c r="B57" s="11">
        <v>751.52697980007315</v>
      </c>
    </row>
    <row r="58" spans="1:2" x14ac:dyDescent="0.25">
      <c r="A58" s="10" t="s">
        <v>57</v>
      </c>
      <c r="B58" s="11">
        <v>2379.125563532989</v>
      </c>
    </row>
    <row r="59" spans="1:2" x14ac:dyDescent="0.25">
      <c r="A59" s="10" t="s">
        <v>58</v>
      </c>
      <c r="B59" s="11">
        <v>134.39265858692659</v>
      </c>
    </row>
    <row r="60" spans="1:2" x14ac:dyDescent="0.25">
      <c r="A60" s="10" t="s">
        <v>59</v>
      </c>
      <c r="B60" s="11">
        <v>531.85083403906549</v>
      </c>
    </row>
    <row r="61" spans="1:2" x14ac:dyDescent="0.25">
      <c r="A61" s="10" t="s">
        <v>60</v>
      </c>
      <c r="B61" s="11">
        <v>230.26675587219941</v>
      </c>
    </row>
    <row r="62" spans="1:2" x14ac:dyDescent="0.25">
      <c r="A62" s="10" t="s">
        <v>61</v>
      </c>
      <c r="B62" s="11">
        <v>173.26180942516575</v>
      </c>
    </row>
    <row r="63" spans="1:2" x14ac:dyDescent="0.25">
      <c r="A63" s="10" t="s">
        <v>62</v>
      </c>
      <c r="B63" s="11">
        <v>548.13823959970159</v>
      </c>
    </row>
    <row r="64" spans="1:2" x14ac:dyDescent="0.25">
      <c r="A64" s="10" t="s">
        <v>63</v>
      </c>
      <c r="B64" s="11">
        <v>268.68688626195848</v>
      </c>
    </row>
    <row r="65" spans="1:2" x14ac:dyDescent="0.25">
      <c r="A65" s="10" t="s">
        <v>64</v>
      </c>
      <c r="B65" s="11">
        <v>137.19680149565656</v>
      </c>
    </row>
    <row r="66" spans="1:2" x14ac:dyDescent="0.25">
      <c r="A66" s="10" t="s">
        <v>65</v>
      </c>
      <c r="B66" s="11">
        <v>327.63134736746514</v>
      </c>
    </row>
    <row r="67" spans="1:2" x14ac:dyDescent="0.25">
      <c r="A67" s="10" t="s">
        <v>66</v>
      </c>
      <c r="B67" s="11">
        <v>189.40918767442324</v>
      </c>
    </row>
    <row r="68" spans="1:2" x14ac:dyDescent="0.25">
      <c r="A68" s="10" t="s">
        <v>67</v>
      </c>
      <c r="B68" s="11">
        <v>177.54406666308986</v>
      </c>
    </row>
    <row r="69" spans="1:2" x14ac:dyDescent="0.25">
      <c r="A69" s="10" t="s">
        <v>68</v>
      </c>
      <c r="B69" s="11">
        <v>173.52137860306431</v>
      </c>
    </row>
    <row r="70" spans="1:2" x14ac:dyDescent="0.25">
      <c r="A70" s="10" t="s">
        <v>69</v>
      </c>
      <c r="B70" s="11">
        <v>247.51449267739363</v>
      </c>
    </row>
    <row r="71" spans="1:2" x14ac:dyDescent="0.25">
      <c r="A71" s="10" t="s">
        <v>70</v>
      </c>
      <c r="B71" s="11">
        <v>696.42811798953801</v>
      </c>
    </row>
    <row r="72" spans="1:2" x14ac:dyDescent="0.25">
      <c r="A72" s="10" t="s">
        <v>71</v>
      </c>
      <c r="B72" s="11">
        <v>156.95725447176</v>
      </c>
    </row>
    <row r="73" spans="1:2" x14ac:dyDescent="0.25">
      <c r="A73" s="10" t="s">
        <v>72</v>
      </c>
      <c r="B73" s="11">
        <v>343.57844086448773</v>
      </c>
    </row>
    <row r="74" spans="1:2" x14ac:dyDescent="0.25">
      <c r="A74" s="10" t="s">
        <v>73</v>
      </c>
      <c r="B74" s="11">
        <v>219.72198172668786</v>
      </c>
    </row>
    <row r="75" spans="1:2" x14ac:dyDescent="0.25">
      <c r="A75" s="10" t="s">
        <v>74</v>
      </c>
      <c r="B75" s="11">
        <v>199.95966090892003</v>
      </c>
    </row>
    <row r="76" spans="1:2" x14ac:dyDescent="0.25">
      <c r="A76" s="10" t="s">
        <v>75</v>
      </c>
      <c r="B76" s="11">
        <v>174.58874151880894</v>
      </c>
    </row>
    <row r="77" spans="1:2" x14ac:dyDescent="0.25">
      <c r="A77" s="10" t="s">
        <v>76</v>
      </c>
      <c r="B77" s="11">
        <v>223.46664807069794</v>
      </c>
    </row>
    <row r="78" spans="1:2" x14ac:dyDescent="0.25">
      <c r="A78" s="10" t="s">
        <v>77</v>
      </c>
      <c r="B78" s="11">
        <v>381.22175762512239</v>
      </c>
    </row>
    <row r="79" spans="1:2" x14ac:dyDescent="0.25">
      <c r="A79" s="10" t="s">
        <v>78</v>
      </c>
      <c r="B79" s="11">
        <v>240.33419656465321</v>
      </c>
    </row>
    <row r="80" spans="1:2" x14ac:dyDescent="0.25">
      <c r="A80" s="10" t="s">
        <v>79</v>
      </c>
      <c r="B80" s="11">
        <v>305.88452731383762</v>
      </c>
    </row>
    <row r="81" spans="1:2" x14ac:dyDescent="0.25">
      <c r="A81" s="10" t="s">
        <v>80</v>
      </c>
      <c r="B81" s="11">
        <v>161.29968227418394</v>
      </c>
    </row>
    <row r="82" spans="1:2" x14ac:dyDescent="0.25">
      <c r="A82" s="10" t="s">
        <v>81</v>
      </c>
      <c r="B82" s="11">
        <v>187.53368351540658</v>
      </c>
    </row>
    <row r="83" spans="1:2" x14ac:dyDescent="0.25">
      <c r="A83" s="10" t="s">
        <v>82</v>
      </c>
      <c r="B83" s="11">
        <v>244.37995898496052</v>
      </c>
    </row>
    <row r="84" spans="1:2" x14ac:dyDescent="0.25">
      <c r="A84" s="10" t="s">
        <v>83</v>
      </c>
      <c r="B84" s="11">
        <v>186.03807228801685</v>
      </c>
    </row>
    <row r="85" spans="1:2" x14ac:dyDescent="0.25">
      <c r="A85" s="10" t="s">
        <v>84</v>
      </c>
      <c r="B85" s="11">
        <v>332.27686940238539</v>
      </c>
    </row>
    <row r="86" spans="1:2" x14ac:dyDescent="0.25">
      <c r="A86" s="10" t="s">
        <v>85</v>
      </c>
      <c r="B86" s="11">
        <v>212.92468871913644</v>
      </c>
    </row>
    <row r="87" spans="1:2" x14ac:dyDescent="0.25">
      <c r="A87" s="10" t="s">
        <v>86</v>
      </c>
      <c r="B87" s="11">
        <v>385.43981323560593</v>
      </c>
    </row>
    <row r="88" spans="1:2" x14ac:dyDescent="0.25">
      <c r="A88" s="10" t="s">
        <v>87</v>
      </c>
      <c r="B88" s="11">
        <v>359.87078100217201</v>
      </c>
    </row>
    <row r="89" spans="1:2" x14ac:dyDescent="0.25">
      <c r="A89" s="10" t="s">
        <v>88</v>
      </c>
      <c r="B89" s="11">
        <v>211.32114230645277</v>
      </c>
    </row>
    <row r="90" spans="1:2" x14ac:dyDescent="0.25">
      <c r="A90" s="10" t="s">
        <v>89</v>
      </c>
      <c r="B90" s="11">
        <v>977.42197841190011</v>
      </c>
    </row>
    <row r="91" spans="1:2" x14ac:dyDescent="0.25">
      <c r="A91" s="10" t="s">
        <v>90</v>
      </c>
      <c r="B91" s="11">
        <v>173.19064031393523</v>
      </c>
    </row>
    <row r="92" spans="1:2" x14ac:dyDescent="0.25">
      <c r="A92" s="10" t="s">
        <v>91</v>
      </c>
      <c r="B92" s="11">
        <v>193.87661317855427</v>
      </c>
    </row>
    <row r="93" spans="1:2" x14ac:dyDescent="0.25">
      <c r="A93" s="10" t="s">
        <v>92</v>
      </c>
      <c r="B93" s="11">
        <v>470.61294137404718</v>
      </c>
    </row>
    <row r="94" spans="1:2" x14ac:dyDescent="0.25">
      <c r="A94" s="10" t="s">
        <v>93</v>
      </c>
      <c r="B94" s="11">
        <v>226.64210052703433</v>
      </c>
    </row>
    <row r="95" spans="1:2" x14ac:dyDescent="0.25">
      <c r="A95" s="10" t="s">
        <v>94</v>
      </c>
      <c r="B95" s="11">
        <v>142.53858540197058</v>
      </c>
    </row>
    <row r="96" spans="1:2" x14ac:dyDescent="0.25">
      <c r="A96" s="10" t="s">
        <v>95</v>
      </c>
      <c r="B96" s="11">
        <v>256.75904052124469</v>
      </c>
    </row>
    <row r="97" spans="1:2" x14ac:dyDescent="0.25">
      <c r="A97" s="10" t="s">
        <v>96</v>
      </c>
      <c r="B97" s="11">
        <v>207.18143179424521</v>
      </c>
    </row>
    <row r="98" spans="1:2" x14ac:dyDescent="0.25">
      <c r="A98" s="10" t="s">
        <v>97</v>
      </c>
      <c r="B98" s="11">
        <v>303.63839124279514</v>
      </c>
    </row>
    <row r="99" spans="1:2" x14ac:dyDescent="0.25">
      <c r="A99" s="10" t="s">
        <v>98</v>
      </c>
      <c r="B99" s="11">
        <v>251.59054019557075</v>
      </c>
    </row>
    <row r="100" spans="1:2" x14ac:dyDescent="0.25">
      <c r="A100" s="10" t="s">
        <v>99</v>
      </c>
      <c r="B100" s="11">
        <v>416.25131232462297</v>
      </c>
    </row>
    <row r="101" spans="1:2" x14ac:dyDescent="0.25">
      <c r="A101" s="10" t="s">
        <v>100</v>
      </c>
      <c r="B101" s="11">
        <v>352.52250076653695</v>
      </c>
    </row>
    <row r="102" spans="1:2" x14ac:dyDescent="0.25">
      <c r="A102" s="10" t="s">
        <v>101</v>
      </c>
      <c r="B102" s="11">
        <v>194.38855817203466</v>
      </c>
    </row>
    <row r="103" spans="1:2" x14ac:dyDescent="0.25">
      <c r="A103" s="10" t="s">
        <v>102</v>
      </c>
      <c r="B103" s="11">
        <v>207.11610077417035</v>
      </c>
    </row>
    <row r="104" spans="1:2" x14ac:dyDescent="0.25">
      <c r="A104" s="10" t="s">
        <v>103</v>
      </c>
      <c r="B104" s="11">
        <v>355.47139706043816</v>
      </c>
    </row>
    <row r="105" spans="1:2" x14ac:dyDescent="0.25">
      <c r="A105" s="10" t="s">
        <v>104</v>
      </c>
      <c r="B105" s="11">
        <v>529.20982755253851</v>
      </c>
    </row>
    <row r="106" spans="1:2" x14ac:dyDescent="0.25">
      <c r="A106" s="10" t="s">
        <v>105</v>
      </c>
      <c r="B106" s="11">
        <v>204.29856153127076</v>
      </c>
    </row>
    <row r="107" spans="1:2" x14ac:dyDescent="0.25">
      <c r="A107" s="10" t="s">
        <v>106</v>
      </c>
      <c r="B107" s="11">
        <v>328.46122507512905</v>
      </c>
    </row>
    <row r="108" spans="1:2" x14ac:dyDescent="0.25">
      <c r="A108" s="10" t="s">
        <v>107</v>
      </c>
      <c r="B108" s="11">
        <v>239.48359015833253</v>
      </c>
    </row>
    <row r="109" spans="1:2" x14ac:dyDescent="0.25">
      <c r="A109" s="10" t="s">
        <v>108</v>
      </c>
      <c r="B109" s="11">
        <v>153.02359730185779</v>
      </c>
    </row>
    <row r="110" spans="1:2" x14ac:dyDescent="0.25">
      <c r="A110" s="10" t="s">
        <v>109</v>
      </c>
      <c r="B110" s="11">
        <v>179.8338841661718</v>
      </c>
    </row>
    <row r="111" spans="1:2" x14ac:dyDescent="0.25">
      <c r="A111" s="10" t="s">
        <v>110</v>
      </c>
      <c r="B111" s="11">
        <v>390.13680082410644</v>
      </c>
    </row>
    <row r="112" spans="1:2" x14ac:dyDescent="0.25">
      <c r="A112" s="10" t="s">
        <v>111</v>
      </c>
      <c r="B112" s="11">
        <v>297.34989830461939</v>
      </c>
    </row>
    <row r="113" spans="1:2" x14ac:dyDescent="0.25">
      <c r="A113" s="10" t="s">
        <v>112</v>
      </c>
      <c r="B113" s="11">
        <v>194.00171513188914</v>
      </c>
    </row>
    <row r="114" spans="1:2" x14ac:dyDescent="0.25">
      <c r="A114" s="10" t="s">
        <v>113</v>
      </c>
      <c r="B114" s="11">
        <v>226.46353486392007</v>
      </c>
    </row>
    <row r="115" spans="1:2" x14ac:dyDescent="0.25">
      <c r="A115" s="10" t="s">
        <v>114</v>
      </c>
      <c r="B115" s="11">
        <v>254.74116338922443</v>
      </c>
    </row>
    <row r="116" spans="1:2" x14ac:dyDescent="0.25">
      <c r="A116" s="10" t="s">
        <v>115</v>
      </c>
      <c r="B116" s="11">
        <v>180.87247363264942</v>
      </c>
    </row>
    <row r="117" spans="1:2" x14ac:dyDescent="0.25">
      <c r="A117" s="10" t="s">
        <v>116</v>
      </c>
      <c r="B117" s="11">
        <v>481.19851265656297</v>
      </c>
    </row>
    <row r="118" spans="1:2" x14ac:dyDescent="0.25">
      <c r="A118" s="10" t="s">
        <v>117</v>
      </c>
      <c r="B118" s="11">
        <v>467.94972929080325</v>
      </c>
    </row>
    <row r="119" spans="1:2" x14ac:dyDescent="0.25">
      <c r="A119" s="10" t="s">
        <v>118</v>
      </c>
      <c r="B119" s="11">
        <v>229.49711823012046</v>
      </c>
    </row>
    <row r="120" spans="1:2" x14ac:dyDescent="0.25">
      <c r="A120" s="10" t="s">
        <v>119</v>
      </c>
      <c r="B120" s="11">
        <v>169.49413822195908</v>
      </c>
    </row>
    <row r="121" spans="1:2" x14ac:dyDescent="0.25">
      <c r="A121" s="10" t="s">
        <v>120</v>
      </c>
      <c r="B121" s="11">
        <v>276.02390732179339</v>
      </c>
    </row>
    <row r="122" spans="1:2" x14ac:dyDescent="0.25">
      <c r="A122" s="10" t="s">
        <v>121</v>
      </c>
      <c r="B122" s="11">
        <v>923.23823739000954</v>
      </c>
    </row>
    <row r="123" spans="1:2" x14ac:dyDescent="0.25">
      <c r="A123" s="10" t="s">
        <v>122</v>
      </c>
      <c r="B123" s="11">
        <v>365.7182548042997</v>
      </c>
    </row>
    <row r="124" spans="1:2" x14ac:dyDescent="0.25">
      <c r="A124" s="10" t="s">
        <v>123</v>
      </c>
      <c r="B124" s="11">
        <v>532.01478709901937</v>
      </c>
    </row>
    <row r="125" spans="1:2" x14ac:dyDescent="0.25">
      <c r="A125" s="10" t="s">
        <v>124</v>
      </c>
      <c r="B125" s="11">
        <v>1360.4235545770093</v>
      </c>
    </row>
    <row r="126" spans="1:2" x14ac:dyDescent="0.25">
      <c r="A126" s="10" t="s">
        <v>125</v>
      </c>
      <c r="B126" s="11">
        <v>210.18695409730174</v>
      </c>
    </row>
    <row r="127" spans="1:2" x14ac:dyDescent="0.25">
      <c r="A127" s="10" t="s">
        <v>126</v>
      </c>
      <c r="B127" s="11">
        <v>370.51567146089405</v>
      </c>
    </row>
    <row r="128" spans="1:2" x14ac:dyDescent="0.25">
      <c r="A128" s="10" t="s">
        <v>127</v>
      </c>
      <c r="B128" s="11">
        <v>797.69891372605741</v>
      </c>
    </row>
    <row r="129" spans="1:2" x14ac:dyDescent="0.25">
      <c r="A129" s="10" t="s">
        <v>128</v>
      </c>
      <c r="B129" s="11">
        <v>248.93052516224535</v>
      </c>
    </row>
    <row r="130" spans="1:2" x14ac:dyDescent="0.25">
      <c r="A130" s="10" t="s">
        <v>129</v>
      </c>
      <c r="B130" s="11">
        <v>607.03929727750949</v>
      </c>
    </row>
    <row r="131" spans="1:2" x14ac:dyDescent="0.25">
      <c r="A131" s="10" t="s">
        <v>130</v>
      </c>
      <c r="B131" s="11">
        <v>182.36144750640389</v>
      </c>
    </row>
    <row r="132" spans="1:2" x14ac:dyDescent="0.25">
      <c r="A132" s="10" t="s">
        <v>131</v>
      </c>
      <c r="B132" s="11">
        <v>281.3319658265209</v>
      </c>
    </row>
    <row r="133" spans="1:2" x14ac:dyDescent="0.25">
      <c r="A133" s="10" t="s">
        <v>132</v>
      </c>
      <c r="B133" s="11">
        <v>653.76814339908958</v>
      </c>
    </row>
    <row r="134" spans="1:2" x14ac:dyDescent="0.25">
      <c r="A134" s="10" t="s">
        <v>133</v>
      </c>
      <c r="B134" s="11">
        <v>414.32164944497509</v>
      </c>
    </row>
    <row r="135" spans="1:2" x14ac:dyDescent="0.25">
      <c r="A135" s="10" t="s">
        <v>134</v>
      </c>
      <c r="B135" s="11">
        <v>255.14310554012661</v>
      </c>
    </row>
    <row r="136" spans="1:2" x14ac:dyDescent="0.25">
      <c r="A136" s="10" t="s">
        <v>135</v>
      </c>
      <c r="B136" s="11">
        <v>280.48354870438362</v>
      </c>
    </row>
    <row r="137" spans="1:2" x14ac:dyDescent="0.25">
      <c r="A137" s="10" t="s">
        <v>136</v>
      </c>
      <c r="B137" s="11">
        <v>272.14847468600578</v>
      </c>
    </row>
    <row r="138" spans="1:2" x14ac:dyDescent="0.25">
      <c r="A138" s="10" t="s">
        <v>137</v>
      </c>
      <c r="B138" s="11">
        <v>308.37690572969433</v>
      </c>
    </row>
    <row r="139" spans="1:2" x14ac:dyDescent="0.25">
      <c r="A139" s="10" t="s">
        <v>138</v>
      </c>
      <c r="B139" s="11">
        <v>361.16374444043055</v>
      </c>
    </row>
    <row r="140" spans="1:2" x14ac:dyDescent="0.25">
      <c r="A140" s="10" t="s">
        <v>139</v>
      </c>
      <c r="B140" s="11">
        <v>429.8795021144133</v>
      </c>
    </row>
    <row r="141" spans="1:2" x14ac:dyDescent="0.25">
      <c r="A141" s="10" t="s">
        <v>140</v>
      </c>
      <c r="B141" s="11">
        <v>386.24348903415472</v>
      </c>
    </row>
    <row r="142" spans="1:2" x14ac:dyDescent="0.25">
      <c r="A142" s="10" t="s">
        <v>141</v>
      </c>
      <c r="B142" s="11">
        <v>430.60248715306113</v>
      </c>
    </row>
    <row r="143" spans="1:2" x14ac:dyDescent="0.25">
      <c r="A143" s="10" t="s">
        <v>142</v>
      </c>
      <c r="B143" s="11">
        <v>345.32194508746483</v>
      </c>
    </row>
    <row r="144" spans="1:2" x14ac:dyDescent="0.25">
      <c r="A144" s="10" t="s">
        <v>143</v>
      </c>
      <c r="B144" s="11">
        <v>558.3919084499114</v>
      </c>
    </row>
    <row r="145" spans="1:2" x14ac:dyDescent="0.25">
      <c r="A145" s="10" t="s">
        <v>144</v>
      </c>
      <c r="B145" s="11">
        <v>377.18252830682258</v>
      </c>
    </row>
    <row r="146" spans="1:2" x14ac:dyDescent="0.25">
      <c r="A146" s="10" t="s">
        <v>145</v>
      </c>
      <c r="B146" s="11">
        <v>257.6866888804941</v>
      </c>
    </row>
    <row r="147" spans="1:2" x14ac:dyDescent="0.25">
      <c r="A147" s="10" t="s">
        <v>146</v>
      </c>
      <c r="B147" s="11">
        <v>340.95394088569242</v>
      </c>
    </row>
    <row r="148" spans="1:2" x14ac:dyDescent="0.25">
      <c r="A148" s="10" t="s">
        <v>147</v>
      </c>
      <c r="B148" s="11">
        <v>254.70090488563039</v>
      </c>
    </row>
    <row r="149" spans="1:2" x14ac:dyDescent="0.25">
      <c r="A149" s="10" t="s">
        <v>148</v>
      </c>
      <c r="B149" s="11">
        <v>266.83787939166899</v>
      </c>
    </row>
    <row r="150" spans="1:2" x14ac:dyDescent="0.25">
      <c r="A150" s="10" t="s">
        <v>149</v>
      </c>
      <c r="B150" s="11">
        <v>369.28831704705118</v>
      </c>
    </row>
    <row r="151" spans="1:2" x14ac:dyDescent="0.25">
      <c r="A151" s="10" t="s">
        <v>150</v>
      </c>
      <c r="B151" s="11">
        <v>349.31137687822883</v>
      </c>
    </row>
    <row r="152" spans="1:2" x14ac:dyDescent="0.25">
      <c r="A152" s="10" t="s">
        <v>151</v>
      </c>
      <c r="B152" s="11">
        <v>281.39908649953935</v>
      </c>
    </row>
    <row r="153" spans="1:2" x14ac:dyDescent="0.25">
      <c r="A153" s="10" t="s">
        <v>152</v>
      </c>
      <c r="B153" s="11">
        <v>493.54253089537076</v>
      </c>
    </row>
    <row r="154" spans="1:2" x14ac:dyDescent="0.25">
      <c r="A154" s="10" t="s">
        <v>153</v>
      </c>
      <c r="B154" s="11">
        <v>278.46935512987818</v>
      </c>
    </row>
    <row r="155" spans="1:2" x14ac:dyDescent="0.25">
      <c r="A155" s="10" t="s">
        <v>154</v>
      </c>
      <c r="B155" s="11">
        <v>293.49641063647931</v>
      </c>
    </row>
    <row r="156" spans="1:2" x14ac:dyDescent="0.25">
      <c r="A156" s="10" t="s">
        <v>155</v>
      </c>
      <c r="B156" s="11">
        <v>314.47079562934908</v>
      </c>
    </row>
    <row r="157" spans="1:2" x14ac:dyDescent="0.25">
      <c r="A157" s="10" t="s">
        <v>156</v>
      </c>
      <c r="B157" s="11">
        <v>715.91087069214495</v>
      </c>
    </row>
    <row r="158" spans="1:2" x14ac:dyDescent="0.25">
      <c r="A158" s="10" t="s">
        <v>157</v>
      </c>
      <c r="B158" s="11">
        <v>400.39140793896627</v>
      </c>
    </row>
    <row r="159" spans="1:2" x14ac:dyDescent="0.25">
      <c r="A159" s="10" t="s">
        <v>158</v>
      </c>
      <c r="B159" s="11">
        <v>404.77449387622403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34A39-9E0D-48B7-B955-7F6ECD8BBAA6}">
  <dimension ref="A1:L117"/>
  <sheetViews>
    <sheetView workbookViewId="0">
      <selection activeCell="M14" sqref="M14"/>
    </sheetView>
  </sheetViews>
  <sheetFormatPr defaultRowHeight="15" x14ac:dyDescent="0.25"/>
  <cols>
    <col min="1" max="1" width="18.42578125" style="2" customWidth="1"/>
    <col min="2" max="2" width="11.140625" style="2" customWidth="1"/>
    <col min="3" max="16384" width="9.140625" style="2"/>
  </cols>
  <sheetData>
    <row r="1" spans="1:12" x14ac:dyDescent="0.25">
      <c r="A1" s="1" t="s">
        <v>0</v>
      </c>
      <c r="B1" s="2" t="s">
        <v>159</v>
      </c>
    </row>
    <row r="2" spans="1:12" x14ac:dyDescent="0.25">
      <c r="A2" s="1" t="s">
        <v>2</v>
      </c>
      <c r="B2" s="2" t="s">
        <v>160</v>
      </c>
    </row>
    <row r="3" spans="1:12" x14ac:dyDescent="0.25">
      <c r="A3" s="1"/>
    </row>
    <row r="4" spans="1:12" ht="15" customHeight="1" x14ac:dyDescent="0.25">
      <c r="A4" s="5" t="s">
        <v>1</v>
      </c>
      <c r="B4" s="12" t="s">
        <v>161</v>
      </c>
      <c r="C4" s="13" t="s">
        <v>162</v>
      </c>
      <c r="D4" s="13" t="s">
        <v>163</v>
      </c>
      <c r="E4" s="13" t="s">
        <v>164</v>
      </c>
      <c r="F4" t="s">
        <v>165</v>
      </c>
      <c r="G4" s="4"/>
      <c r="H4" s="4"/>
      <c r="I4" s="4"/>
      <c r="J4" s="4"/>
      <c r="K4" s="4"/>
      <c r="L4" s="4"/>
    </row>
    <row r="5" spans="1:12" ht="15" customHeight="1" x14ac:dyDescent="0.25">
      <c r="A5" s="4"/>
      <c r="B5" s="14">
        <v>41000</v>
      </c>
      <c r="C5" s="15">
        <v>0.15592384338378909</v>
      </c>
      <c r="D5" s="16">
        <v>0.40720707178115839</v>
      </c>
      <c r="E5" s="17">
        <v>0.53819513320922852</v>
      </c>
      <c r="F5" s="18">
        <v>0.26826346174350546</v>
      </c>
      <c r="G5" s="4"/>
      <c r="H5" s="4"/>
      <c r="I5" s="4"/>
      <c r="J5" s="4"/>
      <c r="K5" s="4"/>
      <c r="L5" s="4"/>
    </row>
    <row r="6" spans="1:12" ht="15" customHeight="1" x14ac:dyDescent="0.25">
      <c r="A6" s="4"/>
      <c r="B6" s="14">
        <v>41030</v>
      </c>
      <c r="C6" s="15">
        <v>0.15277902781963351</v>
      </c>
      <c r="D6" s="17">
        <v>0.40745562314987183</v>
      </c>
      <c r="E6" s="17">
        <v>0.5372881293296814</v>
      </c>
      <c r="F6" s="18">
        <v>0.26938333120304847</v>
      </c>
      <c r="G6" s="4"/>
      <c r="H6" s="4"/>
      <c r="I6" s="4"/>
      <c r="J6" s="4"/>
      <c r="K6" s="4"/>
      <c r="L6" s="4"/>
    </row>
    <row r="7" spans="1:12" ht="15" customHeight="1" x14ac:dyDescent="0.25">
      <c r="A7" s="4"/>
      <c r="B7" s="14">
        <v>41061</v>
      </c>
      <c r="C7" s="15">
        <v>0.15343424677848819</v>
      </c>
      <c r="D7" s="17">
        <v>0.40811651945114141</v>
      </c>
      <c r="E7" s="17">
        <v>0.53338736295700073</v>
      </c>
      <c r="F7" s="18">
        <v>0.26991194076407926</v>
      </c>
      <c r="G7" s="4"/>
      <c r="H7" s="4"/>
      <c r="I7" s="4"/>
      <c r="J7" s="4"/>
      <c r="K7" s="4"/>
      <c r="L7" s="4"/>
    </row>
    <row r="8" spans="1:12" ht="15" customHeight="1" x14ac:dyDescent="0.25">
      <c r="A8" s="4"/>
      <c r="B8" s="14">
        <v>41091</v>
      </c>
      <c r="C8" s="15">
        <v>0.16339889168739319</v>
      </c>
      <c r="D8" s="17">
        <v>0.40965166687965388</v>
      </c>
      <c r="E8" s="17">
        <v>0.53955185413360596</v>
      </c>
      <c r="F8" s="18">
        <v>0.26962221302148104</v>
      </c>
      <c r="G8" s="4"/>
      <c r="H8" s="4"/>
      <c r="I8" s="4"/>
      <c r="J8" s="4"/>
      <c r="K8" s="4"/>
      <c r="L8" s="4"/>
    </row>
    <row r="9" spans="1:12" ht="15" customHeight="1" x14ac:dyDescent="0.25">
      <c r="A9" s="4"/>
      <c r="B9" s="14">
        <v>41122</v>
      </c>
      <c r="C9" s="15">
        <v>0.15667012333869931</v>
      </c>
      <c r="D9" s="17">
        <v>0.40838241577148438</v>
      </c>
      <c r="E9" s="17">
        <v>0.53452837467193604</v>
      </c>
      <c r="F9" s="18">
        <v>0.26923378248504287</v>
      </c>
      <c r="G9" s="4"/>
      <c r="H9" s="4"/>
      <c r="I9" s="4"/>
      <c r="J9" s="4"/>
      <c r="K9" s="4"/>
      <c r="L9" s="4"/>
    </row>
    <row r="10" spans="1:12" ht="15" customHeight="1" x14ac:dyDescent="0.25">
      <c r="A10" s="4"/>
      <c r="B10" s="14">
        <v>41153</v>
      </c>
      <c r="C10" s="15">
        <v>0.15770228207111359</v>
      </c>
      <c r="D10" s="17">
        <v>0.41393083333969122</v>
      </c>
      <c r="E10" s="17">
        <v>0.54420673847198486</v>
      </c>
      <c r="F10" s="18">
        <v>0.26951455848936173</v>
      </c>
      <c r="G10" s="4"/>
      <c r="H10" s="4"/>
      <c r="I10" s="4"/>
      <c r="J10" s="4"/>
      <c r="K10" s="4"/>
      <c r="L10" s="4"/>
    </row>
    <row r="11" spans="1:12" ht="15" customHeight="1" x14ac:dyDescent="0.25">
      <c r="A11" s="4"/>
      <c r="B11" s="14">
        <v>41183</v>
      </c>
      <c r="C11" s="15">
        <v>0.15305823087692261</v>
      </c>
      <c r="D11" s="17">
        <v>0.40740153193473821</v>
      </c>
      <c r="E11" s="17">
        <v>0.53528004884719849</v>
      </c>
      <c r="F11" s="18">
        <v>0.26839385914335501</v>
      </c>
      <c r="G11" s="4"/>
      <c r="H11" s="4"/>
      <c r="I11" s="4"/>
      <c r="J11" s="4"/>
      <c r="K11" s="4"/>
      <c r="L11" s="4"/>
    </row>
    <row r="12" spans="1:12" ht="15" customHeight="1" x14ac:dyDescent="0.25">
      <c r="A12" s="4"/>
      <c r="B12" s="14">
        <v>41214</v>
      </c>
      <c r="C12" s="15">
        <v>0.15538290143013</v>
      </c>
      <c r="D12" s="17">
        <v>0.40683895349502558</v>
      </c>
      <c r="E12" s="17">
        <v>0.53155338764190674</v>
      </c>
      <c r="F12" s="18">
        <v>0.26721504630794246</v>
      </c>
      <c r="G12" s="4"/>
      <c r="H12" s="4"/>
      <c r="I12" s="4"/>
      <c r="J12" s="4"/>
      <c r="K12" s="4"/>
      <c r="L12" s="4"/>
    </row>
    <row r="13" spans="1:12" ht="15" customHeight="1" x14ac:dyDescent="0.25">
      <c r="A13" s="4"/>
      <c r="B13" s="14">
        <v>41244</v>
      </c>
      <c r="C13" s="15">
        <v>0.15397173166275019</v>
      </c>
      <c r="D13" s="17">
        <v>0.40747880935668951</v>
      </c>
      <c r="E13" s="17">
        <v>0.53128987550735474</v>
      </c>
      <c r="F13" s="18">
        <v>0.26641576093735991</v>
      </c>
      <c r="G13" s="4"/>
      <c r="H13" s="4"/>
      <c r="I13" s="4"/>
      <c r="J13" s="4"/>
      <c r="K13" s="4"/>
      <c r="L13" s="4"/>
    </row>
    <row r="14" spans="1:12" ht="15" customHeight="1" x14ac:dyDescent="0.25">
      <c r="A14" s="4"/>
      <c r="B14" s="14">
        <v>41275</v>
      </c>
      <c r="C14" s="15">
        <v>0.15782442688941961</v>
      </c>
      <c r="D14" s="17">
        <v>0.40934166312217712</v>
      </c>
      <c r="E14" s="17">
        <v>0.53615224361419678</v>
      </c>
      <c r="F14" s="18">
        <v>0.26633424368326314</v>
      </c>
      <c r="G14" s="4"/>
      <c r="H14" s="4"/>
      <c r="I14" s="4"/>
      <c r="J14" s="4"/>
      <c r="K14" s="4"/>
      <c r="L14" s="4"/>
    </row>
    <row r="15" spans="1:12" ht="15" customHeight="1" x14ac:dyDescent="0.25">
      <c r="A15" s="4"/>
      <c r="B15" s="14">
        <v>41306</v>
      </c>
      <c r="C15" s="15">
        <v>0.15704989433288569</v>
      </c>
      <c r="D15" s="17">
        <v>0.40433171391487122</v>
      </c>
      <c r="E15" s="17">
        <v>0.530265212059021</v>
      </c>
      <c r="F15" s="18">
        <v>0.26672721942433653</v>
      </c>
      <c r="G15" s="4"/>
      <c r="H15" s="4"/>
      <c r="I15" s="4"/>
      <c r="J15" s="4"/>
      <c r="K15" s="4"/>
      <c r="L15" s="4"/>
    </row>
    <row r="16" spans="1:12" ht="15" customHeight="1" x14ac:dyDescent="0.25">
      <c r="A16" s="4"/>
      <c r="B16" s="14">
        <v>41334</v>
      </c>
      <c r="C16" s="15">
        <v>0.15635170042514801</v>
      </c>
      <c r="D16" s="17">
        <v>0.40458482503890991</v>
      </c>
      <c r="E16" s="17">
        <v>0.53554677963256836</v>
      </c>
      <c r="F16" s="18">
        <v>0.2672308065249771</v>
      </c>
      <c r="G16" s="4"/>
      <c r="H16" s="4"/>
      <c r="I16" s="4"/>
      <c r="J16" s="4"/>
      <c r="K16" s="4"/>
      <c r="L16" s="4"/>
    </row>
    <row r="17" spans="1:12" ht="15" customHeight="1" x14ac:dyDescent="0.25">
      <c r="A17" s="4"/>
      <c r="B17" s="14">
        <v>41365</v>
      </c>
      <c r="C17" s="15">
        <v>0.15677013993263239</v>
      </c>
      <c r="D17" s="17">
        <v>0.40363597869873052</v>
      </c>
      <c r="E17" s="17">
        <v>0.53356897830963135</v>
      </c>
      <c r="F17" s="18">
        <v>0.26654086069743965</v>
      </c>
      <c r="G17" s="4"/>
      <c r="H17" s="4"/>
      <c r="I17" s="4"/>
      <c r="J17" s="4"/>
      <c r="K17" s="4"/>
      <c r="L17" s="4"/>
    </row>
    <row r="18" spans="1:12" ht="15" customHeight="1" x14ac:dyDescent="0.25">
      <c r="A18" s="4"/>
      <c r="B18" s="14">
        <v>41395</v>
      </c>
      <c r="C18" s="15">
        <v>0.15437476336956019</v>
      </c>
      <c r="D18" s="17">
        <v>0.40411484241485601</v>
      </c>
      <c r="E18" s="17">
        <v>0.53155708312988281</v>
      </c>
      <c r="F18" s="18">
        <v>0.26666401668384376</v>
      </c>
      <c r="G18" s="4"/>
      <c r="H18" s="4"/>
      <c r="I18" s="4"/>
      <c r="J18" s="4"/>
      <c r="K18" s="4"/>
      <c r="L18" s="4"/>
    </row>
    <row r="19" spans="1:12" ht="15" customHeight="1" x14ac:dyDescent="0.25">
      <c r="A19" s="4"/>
      <c r="B19" s="14">
        <v>41426</v>
      </c>
      <c r="C19" s="15">
        <v>0.1556710749864578</v>
      </c>
      <c r="D19" s="17">
        <v>0.40604919195175171</v>
      </c>
      <c r="E19" s="17">
        <v>0.53373426198959351</v>
      </c>
      <c r="F19" s="18">
        <v>0.26540570096249366</v>
      </c>
      <c r="G19" s="4"/>
      <c r="H19" s="4"/>
      <c r="I19" s="4"/>
      <c r="J19" s="4"/>
      <c r="K19" s="4"/>
      <c r="L19" s="4"/>
    </row>
    <row r="20" spans="1:12" ht="15" customHeight="1" x14ac:dyDescent="0.25">
      <c r="A20" s="4"/>
      <c r="B20" s="14">
        <v>41456</v>
      </c>
      <c r="C20" s="15">
        <v>0.1539809852838516</v>
      </c>
      <c r="D20" s="17">
        <v>0.40442818403244019</v>
      </c>
      <c r="E20" s="17">
        <v>0.53162038326263428</v>
      </c>
      <c r="F20" s="18">
        <v>0.26544809360785482</v>
      </c>
      <c r="G20" s="4"/>
      <c r="H20" s="4"/>
      <c r="I20" s="4"/>
      <c r="J20" s="4"/>
      <c r="K20" s="4"/>
      <c r="L20" s="4"/>
    </row>
    <row r="21" spans="1:12" ht="15" customHeight="1" x14ac:dyDescent="0.25">
      <c r="A21" s="4"/>
      <c r="B21" s="14">
        <v>41487</v>
      </c>
      <c r="C21" s="15">
        <v>0.16045477986335749</v>
      </c>
      <c r="D21" s="17">
        <v>0.40553274750709528</v>
      </c>
      <c r="E21" s="17">
        <v>0.53506463766098022</v>
      </c>
      <c r="F21" s="18">
        <v>0.26559057736595165</v>
      </c>
      <c r="G21" s="4"/>
      <c r="H21" s="4"/>
      <c r="I21" s="4"/>
      <c r="J21" s="4"/>
      <c r="K21" s="4"/>
      <c r="L21" s="4"/>
    </row>
    <row r="22" spans="1:12" ht="15" customHeight="1" x14ac:dyDescent="0.25">
      <c r="A22" s="4"/>
      <c r="B22" s="14">
        <v>41518</v>
      </c>
      <c r="C22" s="15">
        <v>0.16184872388839719</v>
      </c>
      <c r="D22" s="17">
        <v>0.41112950444221502</v>
      </c>
      <c r="E22" s="17">
        <v>0.54736971855163574</v>
      </c>
      <c r="F22" s="18">
        <v>0.26617724363234463</v>
      </c>
      <c r="G22" s="4"/>
      <c r="H22" s="4"/>
      <c r="I22" s="4"/>
      <c r="J22" s="4"/>
      <c r="K22" s="4"/>
      <c r="L22" s="4"/>
    </row>
    <row r="23" spans="1:12" ht="15" customHeight="1" x14ac:dyDescent="0.25">
      <c r="A23" s="4"/>
      <c r="B23" s="14">
        <v>41548</v>
      </c>
      <c r="C23" s="15">
        <v>0.1545874625444412</v>
      </c>
      <c r="D23" s="17">
        <v>0.4051642119884491</v>
      </c>
      <c r="E23" s="17">
        <v>0.53791546821594238</v>
      </c>
      <c r="F23" s="18">
        <v>0.26441385745456431</v>
      </c>
      <c r="G23" s="4"/>
      <c r="H23" s="4"/>
      <c r="I23" s="4"/>
      <c r="J23" s="4"/>
      <c r="K23" s="4"/>
      <c r="L23" s="4"/>
    </row>
    <row r="24" spans="1:12" x14ac:dyDescent="0.25">
      <c r="B24" s="14">
        <v>41579</v>
      </c>
      <c r="C24" s="15">
        <v>0.15608607232570651</v>
      </c>
      <c r="D24" s="17">
        <v>0.40116074681282038</v>
      </c>
      <c r="E24" s="17">
        <v>0.53223133087158203</v>
      </c>
      <c r="F24" s="18">
        <v>0.26362184294628038</v>
      </c>
    </row>
    <row r="25" spans="1:12" x14ac:dyDescent="0.25">
      <c r="B25" s="14">
        <v>41609</v>
      </c>
      <c r="C25" s="15">
        <v>0.15458464622497561</v>
      </c>
      <c r="D25" s="17">
        <v>0.39998453855514532</v>
      </c>
      <c r="E25" s="17">
        <v>0.53219377994537354</v>
      </c>
      <c r="F25" s="18">
        <v>0.26379698459523865</v>
      </c>
    </row>
    <row r="26" spans="1:12" x14ac:dyDescent="0.25">
      <c r="B26" s="14">
        <v>41640</v>
      </c>
      <c r="C26" s="15">
        <v>0.15760126709938049</v>
      </c>
      <c r="D26" s="17">
        <v>0.40367719531059271</v>
      </c>
      <c r="E26" s="17">
        <v>0.53502839803695679</v>
      </c>
      <c r="F26" s="18">
        <v>0.26536558161258983</v>
      </c>
    </row>
    <row r="27" spans="1:12" x14ac:dyDescent="0.25">
      <c r="B27" s="14">
        <v>41671</v>
      </c>
      <c r="C27" s="15">
        <v>0.1575266420841217</v>
      </c>
      <c r="D27" s="17">
        <v>0.3968978226184845</v>
      </c>
      <c r="E27" s="17">
        <v>0.52709519863128662</v>
      </c>
      <c r="F27" s="18">
        <v>0.26403384681643383</v>
      </c>
    </row>
    <row r="28" spans="1:12" x14ac:dyDescent="0.25">
      <c r="B28" s="14">
        <v>41699</v>
      </c>
      <c r="C28" s="15">
        <v>0.15873454511165619</v>
      </c>
      <c r="D28" s="17">
        <v>0.39638298749923712</v>
      </c>
      <c r="E28" s="17">
        <v>0.5297120213508606</v>
      </c>
      <c r="F28" s="18">
        <v>0.26332198945915763</v>
      </c>
    </row>
    <row r="29" spans="1:12" x14ac:dyDescent="0.25">
      <c r="B29" s="14">
        <v>41730</v>
      </c>
      <c r="C29" s="15">
        <v>0.1577692776918411</v>
      </c>
      <c r="D29" s="17">
        <v>0.39345356822013849</v>
      </c>
      <c r="E29" s="17">
        <v>0.52417999505996704</v>
      </c>
      <c r="F29" s="18">
        <v>0.26263540115213391</v>
      </c>
    </row>
    <row r="30" spans="1:12" x14ac:dyDescent="0.25">
      <c r="B30" s="14">
        <v>41760</v>
      </c>
      <c r="C30" s="15">
        <v>0.1582990288734436</v>
      </c>
      <c r="D30" s="17">
        <v>0.39625018835067749</v>
      </c>
      <c r="E30" s="17">
        <v>0.52681887149810791</v>
      </c>
      <c r="F30" s="18">
        <v>0.26295711691006224</v>
      </c>
    </row>
    <row r="31" spans="1:12" x14ac:dyDescent="0.25">
      <c r="B31" s="14">
        <v>41791</v>
      </c>
      <c r="C31" s="15">
        <v>0.15930324792861941</v>
      </c>
      <c r="D31" s="17">
        <v>0.39757278561592102</v>
      </c>
      <c r="E31" s="17">
        <v>0.52955454587936401</v>
      </c>
      <c r="F31" s="18">
        <v>0.26347770441214957</v>
      </c>
    </row>
    <row r="32" spans="1:12" x14ac:dyDescent="0.25">
      <c r="B32" s="14">
        <v>41821</v>
      </c>
      <c r="C32" s="15">
        <v>0.15814581513404849</v>
      </c>
      <c r="D32" s="17">
        <v>0.39653322100639338</v>
      </c>
      <c r="E32" s="17">
        <v>0.52590930461883545</v>
      </c>
      <c r="F32" s="18">
        <v>0.26277959977526</v>
      </c>
    </row>
    <row r="33" spans="2:6" x14ac:dyDescent="0.25">
      <c r="B33" s="14">
        <v>41852</v>
      </c>
      <c r="C33" s="15">
        <v>0.16480293869972229</v>
      </c>
      <c r="D33" s="17">
        <v>0.39903953671455378</v>
      </c>
      <c r="E33" s="17">
        <v>0.53032225370407104</v>
      </c>
      <c r="F33" s="18">
        <v>0.26173800834111699</v>
      </c>
    </row>
    <row r="34" spans="2:6" x14ac:dyDescent="0.25">
      <c r="B34" s="14">
        <v>41883</v>
      </c>
      <c r="C34" s="15">
        <v>0.1608399152755737</v>
      </c>
      <c r="D34" s="17">
        <v>0.40121054649353027</v>
      </c>
      <c r="E34" s="17">
        <v>0.53375929594039917</v>
      </c>
      <c r="F34" s="18">
        <v>0.26118999611963151</v>
      </c>
    </row>
    <row r="35" spans="2:6" x14ac:dyDescent="0.25">
      <c r="B35" s="14">
        <v>41913</v>
      </c>
      <c r="C35" s="15">
        <v>0.16044947504997251</v>
      </c>
      <c r="D35" s="17">
        <v>0.39910793304443359</v>
      </c>
      <c r="E35" s="17">
        <v>0.53526633977890015</v>
      </c>
      <c r="F35" s="18">
        <v>0.26180738593242514</v>
      </c>
    </row>
    <row r="36" spans="2:6" x14ac:dyDescent="0.25">
      <c r="B36" s="14">
        <v>41944</v>
      </c>
      <c r="C36" s="15">
        <v>0.1610949635505676</v>
      </c>
      <c r="D36" s="17">
        <v>0.39960423111915588</v>
      </c>
      <c r="E36" s="17">
        <v>0.53285187482833862</v>
      </c>
      <c r="F36" s="18">
        <v>0.26155059502679417</v>
      </c>
    </row>
    <row r="37" spans="2:6" x14ac:dyDescent="0.25">
      <c r="B37" s="14">
        <v>41974</v>
      </c>
      <c r="C37" s="15">
        <v>0.15704344213008881</v>
      </c>
      <c r="D37" s="17">
        <v>0.39477354288101202</v>
      </c>
      <c r="E37" s="17">
        <v>0.52274549007415771</v>
      </c>
      <c r="F37" s="18">
        <v>0.26078471364295552</v>
      </c>
    </row>
    <row r="38" spans="2:6" x14ac:dyDescent="0.25">
      <c r="B38" s="14">
        <v>42005</v>
      </c>
      <c r="C38" s="15">
        <v>0.16354101896286011</v>
      </c>
      <c r="D38" s="17">
        <v>0.40034285187721252</v>
      </c>
      <c r="E38" s="17">
        <v>0.53244978189468384</v>
      </c>
      <c r="F38" s="18">
        <v>0.26137481707330523</v>
      </c>
    </row>
    <row r="39" spans="2:6" x14ac:dyDescent="0.25">
      <c r="B39" s="14">
        <v>42036</v>
      </c>
      <c r="C39" s="15">
        <v>0.16268910467624659</v>
      </c>
      <c r="D39" s="17">
        <v>0.39413323998451227</v>
      </c>
      <c r="E39" s="17">
        <v>0.52277249097824097</v>
      </c>
      <c r="F39" s="18">
        <v>0.26194788486554005</v>
      </c>
    </row>
    <row r="40" spans="2:6" x14ac:dyDescent="0.25">
      <c r="B40" s="14">
        <v>42064</v>
      </c>
      <c r="C40" s="15">
        <v>0.1634103059768677</v>
      </c>
      <c r="D40" s="17">
        <v>0.39631867408752441</v>
      </c>
      <c r="E40" s="17">
        <v>0.52302587032318115</v>
      </c>
      <c r="F40" s="18">
        <v>0.2616030706809887</v>
      </c>
    </row>
    <row r="41" spans="2:6" x14ac:dyDescent="0.25">
      <c r="B41" s="14">
        <v>42095</v>
      </c>
      <c r="C41" s="15">
        <v>0.16187421977519989</v>
      </c>
      <c r="D41" s="17">
        <v>0.39528846740722662</v>
      </c>
      <c r="E41" s="17">
        <v>0.51933956146240234</v>
      </c>
      <c r="F41" s="18">
        <v>0.26037188276871237</v>
      </c>
    </row>
    <row r="42" spans="2:6" x14ac:dyDescent="0.25">
      <c r="B42" s="14">
        <v>42125</v>
      </c>
      <c r="C42" s="15">
        <v>0.16130396723747251</v>
      </c>
      <c r="D42" s="17">
        <v>0.39867740869522089</v>
      </c>
      <c r="E42" s="17">
        <v>0.52073097229003906</v>
      </c>
      <c r="F42" s="18">
        <v>0.26043902814855369</v>
      </c>
    </row>
    <row r="43" spans="2:6" x14ac:dyDescent="0.25">
      <c r="B43" s="14">
        <v>42156</v>
      </c>
      <c r="C43" s="15">
        <v>0.16024067997932431</v>
      </c>
      <c r="D43" s="17">
        <v>0.39822041988372803</v>
      </c>
      <c r="E43" s="17">
        <v>0.51659351587295532</v>
      </c>
      <c r="F43" s="18">
        <v>0.2609461111500665</v>
      </c>
    </row>
    <row r="44" spans="2:6" x14ac:dyDescent="0.25">
      <c r="B44" s="14">
        <v>42186</v>
      </c>
      <c r="C44" s="15">
        <v>0.16066291928291321</v>
      </c>
      <c r="D44" s="17">
        <v>0.40043449401855469</v>
      </c>
      <c r="E44" s="17">
        <v>0.52187192440032959</v>
      </c>
      <c r="F44" s="18">
        <v>0.25991963547421038</v>
      </c>
    </row>
    <row r="45" spans="2:6" x14ac:dyDescent="0.25">
      <c r="B45" s="14">
        <v>42217</v>
      </c>
      <c r="C45" s="15">
        <v>0.16791172325611109</v>
      </c>
      <c r="D45" s="17">
        <v>0.40428310632705688</v>
      </c>
      <c r="E45" s="17">
        <v>0.52588063478469849</v>
      </c>
      <c r="F45" s="18">
        <v>0.26214870961076142</v>
      </c>
    </row>
    <row r="46" spans="2:6" x14ac:dyDescent="0.25">
      <c r="B46" s="14">
        <v>42248</v>
      </c>
      <c r="C46" s="15">
        <v>0.1655125766992569</v>
      </c>
      <c r="D46" s="17">
        <v>0.40457168221473688</v>
      </c>
      <c r="E46" s="17">
        <v>0.53052413463592529</v>
      </c>
      <c r="F46" s="18">
        <v>0.26133319236033037</v>
      </c>
    </row>
    <row r="47" spans="2:6" x14ac:dyDescent="0.25">
      <c r="B47" s="14">
        <v>42278</v>
      </c>
      <c r="C47" s="15">
        <v>0.16560196876525879</v>
      </c>
      <c r="D47" s="17">
        <v>0.40190315246582031</v>
      </c>
      <c r="E47" s="17">
        <v>0.52344554662704468</v>
      </c>
      <c r="F47" s="18">
        <v>0.26060919872541471</v>
      </c>
    </row>
    <row r="48" spans="2:6" x14ac:dyDescent="0.25">
      <c r="B48" s="14">
        <v>42309</v>
      </c>
      <c r="C48" s="15">
        <v>0.16615542769432071</v>
      </c>
      <c r="D48" s="17">
        <v>0.3968072235584259</v>
      </c>
      <c r="E48" s="17">
        <v>0.52358317375183105</v>
      </c>
      <c r="F48" s="18">
        <v>0.26052617055593191</v>
      </c>
    </row>
    <row r="49" spans="2:6" x14ac:dyDescent="0.25">
      <c r="B49" s="14">
        <v>42339</v>
      </c>
      <c r="C49" s="15">
        <v>0.16266144812107089</v>
      </c>
      <c r="D49" s="17">
        <v>0.39268514513969421</v>
      </c>
      <c r="E49" s="17">
        <v>0.51923996210098267</v>
      </c>
      <c r="F49" s="18">
        <v>0.26277036411003007</v>
      </c>
    </row>
    <row r="50" spans="2:6" x14ac:dyDescent="0.25">
      <c r="B50" s="14">
        <v>42370</v>
      </c>
      <c r="C50" s="15">
        <v>0.16896569728851321</v>
      </c>
      <c r="D50" s="17">
        <v>0.40102201700210571</v>
      </c>
      <c r="E50" s="17">
        <v>0.52983385324478149</v>
      </c>
      <c r="F50" s="18">
        <v>0.26184372361582109</v>
      </c>
    </row>
    <row r="51" spans="2:6" x14ac:dyDescent="0.25">
      <c r="B51" s="14">
        <v>42401</v>
      </c>
      <c r="C51" s="15">
        <v>0.16664540767669681</v>
      </c>
      <c r="D51" s="17">
        <v>0.39183273911476141</v>
      </c>
      <c r="E51" s="17">
        <v>0.51629638671875</v>
      </c>
      <c r="F51" s="18">
        <v>0.26176023287408362</v>
      </c>
    </row>
    <row r="52" spans="2:6" x14ac:dyDescent="0.25">
      <c r="B52" s="14">
        <v>42430</v>
      </c>
      <c r="C52" s="15">
        <v>0.16797539591789251</v>
      </c>
      <c r="D52" s="17">
        <v>0.39171963930129999</v>
      </c>
      <c r="E52" s="17">
        <v>0.51766997575759888</v>
      </c>
      <c r="F52" s="18">
        <v>0.26315250012651037</v>
      </c>
    </row>
    <row r="53" spans="2:6" x14ac:dyDescent="0.25">
      <c r="B53" s="14">
        <v>42461</v>
      </c>
      <c r="C53" s="15">
        <v>0.17043288052082059</v>
      </c>
      <c r="D53" s="17">
        <v>0.39425721764564509</v>
      </c>
      <c r="E53" s="17">
        <v>0.52162951231002808</v>
      </c>
      <c r="F53" s="18">
        <v>0.26237043156887058</v>
      </c>
    </row>
    <row r="54" spans="2:6" x14ac:dyDescent="0.25">
      <c r="B54" s="14">
        <v>42491</v>
      </c>
      <c r="C54" s="15">
        <v>0.1698970049619675</v>
      </c>
      <c r="D54" s="17">
        <v>0.39645704627037048</v>
      </c>
      <c r="E54" s="17">
        <v>0.5213085412979126</v>
      </c>
      <c r="F54" s="18">
        <v>0.26264994687284043</v>
      </c>
    </row>
    <row r="55" spans="2:6" x14ac:dyDescent="0.25">
      <c r="B55" s="14">
        <v>42522</v>
      </c>
      <c r="C55" s="15">
        <v>0.169452890753746</v>
      </c>
      <c r="D55" s="17">
        <v>0.39595097303390497</v>
      </c>
      <c r="E55" s="17">
        <v>0.51938855648040771</v>
      </c>
      <c r="F55" s="18">
        <v>0.26208618698892511</v>
      </c>
    </row>
    <row r="56" spans="2:6" x14ac:dyDescent="0.25">
      <c r="B56" s="14">
        <v>42552</v>
      </c>
      <c r="C56" s="15">
        <v>0.17064949870109561</v>
      </c>
      <c r="D56" s="17">
        <v>0.39847007393836981</v>
      </c>
      <c r="E56" s="17">
        <v>0.52844637632369995</v>
      </c>
      <c r="F56" s="18">
        <v>0.26377158884235175</v>
      </c>
    </row>
    <row r="57" spans="2:6" x14ac:dyDescent="0.25">
      <c r="B57" s="14">
        <v>42583</v>
      </c>
      <c r="C57" s="15">
        <v>0.17316858470439911</v>
      </c>
      <c r="D57" s="17">
        <v>0.39718940854072571</v>
      </c>
      <c r="E57" s="17">
        <v>0.52748566865921021</v>
      </c>
      <c r="F57" s="18">
        <v>0.26218208102125362</v>
      </c>
    </row>
    <row r="58" spans="2:6" x14ac:dyDescent="0.25">
      <c r="B58" s="14">
        <v>42614</v>
      </c>
      <c r="C58" s="15">
        <v>0.17471672594547269</v>
      </c>
      <c r="D58" s="17">
        <v>0.40364918112754822</v>
      </c>
      <c r="E58" s="17">
        <v>0.53754937648773193</v>
      </c>
      <c r="F58" s="18">
        <v>0.26152476078762305</v>
      </c>
    </row>
    <row r="59" spans="2:6" x14ac:dyDescent="0.25">
      <c r="B59" s="14">
        <v>42644</v>
      </c>
      <c r="C59" s="15">
        <v>0.17461855709552759</v>
      </c>
      <c r="D59" s="17">
        <v>0.40407654643058782</v>
      </c>
      <c r="E59" s="17">
        <v>0.53464919328689575</v>
      </c>
      <c r="F59" s="18">
        <v>0.26183633062393646</v>
      </c>
    </row>
    <row r="60" spans="2:6" x14ac:dyDescent="0.25">
      <c r="B60" s="14">
        <v>42675</v>
      </c>
      <c r="C60" s="15">
        <v>0.17092366516590121</v>
      </c>
      <c r="D60" s="17">
        <v>0.39369270205497742</v>
      </c>
      <c r="E60" s="17">
        <v>0.52643358707427979</v>
      </c>
      <c r="F60" s="18">
        <v>0.26193204674753251</v>
      </c>
    </row>
    <row r="61" spans="2:6" x14ac:dyDescent="0.25">
      <c r="B61" s="14">
        <v>42705</v>
      </c>
      <c r="C61" s="15">
        <v>0.1707756966352463</v>
      </c>
      <c r="D61" s="17">
        <v>0.3954082727432251</v>
      </c>
      <c r="E61" s="17">
        <v>0.52498447895050049</v>
      </c>
      <c r="F61" s="18">
        <v>0.26142117444502838</v>
      </c>
    </row>
    <row r="62" spans="2:6" x14ac:dyDescent="0.25">
      <c r="B62" s="14">
        <v>42736</v>
      </c>
      <c r="C62" s="15">
        <v>0.175662025809288</v>
      </c>
      <c r="D62" s="17">
        <v>0.40317440032958979</v>
      </c>
      <c r="E62" s="17">
        <v>0.53723311424255371</v>
      </c>
      <c r="F62" s="18">
        <v>0.2591757626675068</v>
      </c>
    </row>
    <row r="63" spans="2:6" x14ac:dyDescent="0.25">
      <c r="B63" s="14">
        <v>42767</v>
      </c>
      <c r="C63" s="15">
        <v>0.1725543141365051</v>
      </c>
      <c r="D63" s="17">
        <v>0.39555451273918152</v>
      </c>
      <c r="E63" s="17">
        <v>0.52663952112197876</v>
      </c>
      <c r="F63" s="18">
        <v>0.2583455363493698</v>
      </c>
    </row>
    <row r="64" spans="2:6" x14ac:dyDescent="0.25">
      <c r="B64" s="14">
        <v>42795</v>
      </c>
      <c r="C64" s="15">
        <v>0.17408747971057889</v>
      </c>
      <c r="D64" s="17">
        <v>0.39590498805046082</v>
      </c>
      <c r="E64" s="17">
        <v>0.5268552303314209</v>
      </c>
      <c r="F64" s="18">
        <v>0.25737120913553063</v>
      </c>
    </row>
    <row r="65" spans="2:6" x14ac:dyDescent="0.25">
      <c r="B65" s="14">
        <v>42826</v>
      </c>
      <c r="C65" s="15">
        <v>0.17686277627944949</v>
      </c>
      <c r="D65" s="17">
        <v>0.39898920059204102</v>
      </c>
      <c r="E65" s="17">
        <v>0.53024893999099731</v>
      </c>
      <c r="F65" s="18">
        <v>0.25912342990886883</v>
      </c>
    </row>
    <row r="66" spans="2:6" x14ac:dyDescent="0.25">
      <c r="B66" s="14">
        <v>42856</v>
      </c>
      <c r="C66" s="15">
        <v>0.17518480122089389</v>
      </c>
      <c r="D66" s="17">
        <v>0.40095135569572449</v>
      </c>
      <c r="E66" s="17">
        <v>0.5277937650680542</v>
      </c>
      <c r="F66" s="18">
        <v>0.25882683448785787</v>
      </c>
    </row>
    <row r="67" spans="2:6" x14ac:dyDescent="0.25">
      <c r="B67" s="14">
        <v>42887</v>
      </c>
      <c r="C67" s="15">
        <v>0.17580865323543551</v>
      </c>
      <c r="D67" s="17">
        <v>0.40126430988311768</v>
      </c>
      <c r="E67" s="17">
        <v>0.52765113115310669</v>
      </c>
      <c r="F67" s="18">
        <v>0.25878914770285005</v>
      </c>
    </row>
    <row r="68" spans="2:6" x14ac:dyDescent="0.25">
      <c r="B68" s="14">
        <v>42917</v>
      </c>
      <c r="C68" s="15">
        <v>0.17930883169174189</v>
      </c>
      <c r="D68" s="17">
        <v>0.40519645810127258</v>
      </c>
      <c r="E68" s="17">
        <v>0.53317564725875854</v>
      </c>
      <c r="F68" s="18">
        <v>0.2586894820571371</v>
      </c>
    </row>
    <row r="69" spans="2:6" x14ac:dyDescent="0.25">
      <c r="B69" s="14">
        <v>42948</v>
      </c>
      <c r="C69" s="15">
        <v>0.18156492710113531</v>
      </c>
      <c r="D69" s="17">
        <v>0.40464046597480768</v>
      </c>
      <c r="E69" s="17">
        <v>0.52971059083938599</v>
      </c>
      <c r="F69" s="18">
        <v>0.25976949975657138</v>
      </c>
    </row>
    <row r="70" spans="2:6" x14ac:dyDescent="0.25">
      <c r="B70" s="14">
        <v>42979</v>
      </c>
      <c r="C70" s="15">
        <v>0.18430280685424799</v>
      </c>
      <c r="D70" s="17">
        <v>0.41235050559043879</v>
      </c>
      <c r="E70" s="17">
        <v>0.53964674472808838</v>
      </c>
      <c r="F70" s="18">
        <v>0.25788479271390874</v>
      </c>
    </row>
    <row r="71" spans="2:6" x14ac:dyDescent="0.25">
      <c r="B71" s="14">
        <v>43009</v>
      </c>
      <c r="C71" s="15">
        <v>0.18221127986907959</v>
      </c>
      <c r="D71" s="17">
        <v>0.40938276052474981</v>
      </c>
      <c r="E71" s="17">
        <v>0.53423607349395752</v>
      </c>
      <c r="F71" s="18">
        <v>0.25693746966334757</v>
      </c>
    </row>
    <row r="72" spans="2:6" x14ac:dyDescent="0.25">
      <c r="B72" s="14">
        <v>43040</v>
      </c>
      <c r="C72" s="15">
        <v>0.17935092747211459</v>
      </c>
      <c r="D72" s="17">
        <v>0.39891225099563599</v>
      </c>
      <c r="E72" s="17">
        <v>0.52484679222106934</v>
      </c>
      <c r="F72" s="18">
        <v>0.2565669084615701</v>
      </c>
    </row>
    <row r="73" spans="2:6" x14ac:dyDescent="0.25">
      <c r="B73" s="14">
        <v>43070</v>
      </c>
      <c r="C73" s="15">
        <v>0.18082223832607269</v>
      </c>
      <c r="D73" s="17">
        <v>0.40148118138313288</v>
      </c>
      <c r="E73" s="17">
        <v>0.52972841262817383</v>
      </c>
      <c r="F73" s="18">
        <v>0.25646204264883843</v>
      </c>
    </row>
    <row r="74" spans="2:6" x14ac:dyDescent="0.25">
      <c r="B74" s="14">
        <v>43101</v>
      </c>
      <c r="C74" s="15">
        <v>0.1845635920763016</v>
      </c>
      <c r="D74" s="17">
        <v>0.40679368376731873</v>
      </c>
      <c r="E74" s="17">
        <v>0.53583896160125732</v>
      </c>
      <c r="F74" s="18">
        <v>0.25715213994778113</v>
      </c>
    </row>
    <row r="75" spans="2:6" x14ac:dyDescent="0.25">
      <c r="B75" s="14">
        <v>43132</v>
      </c>
      <c r="C75" s="15">
        <v>0.1836450397968292</v>
      </c>
      <c r="D75" s="17">
        <v>0.40059232711791992</v>
      </c>
      <c r="E75" s="17">
        <v>0.52821177244186401</v>
      </c>
      <c r="F75" s="18">
        <v>0.25647010641543416</v>
      </c>
    </row>
    <row r="76" spans="2:6" x14ac:dyDescent="0.25">
      <c r="B76" s="14">
        <v>43160</v>
      </c>
      <c r="C76" s="15">
        <v>0.18409727513790131</v>
      </c>
      <c r="D76" s="17">
        <v>0.40122309327125549</v>
      </c>
      <c r="E76" s="17">
        <v>0.53196966648101807</v>
      </c>
      <c r="F76" s="18">
        <v>0.25746464358393573</v>
      </c>
    </row>
    <row r="77" spans="2:6" x14ac:dyDescent="0.25">
      <c r="B77" s="14">
        <v>43191</v>
      </c>
      <c r="C77" s="15">
        <v>0.18658152222633359</v>
      </c>
      <c r="D77" s="17">
        <v>0.40699523687362671</v>
      </c>
      <c r="E77" s="17">
        <v>0.53929692506790161</v>
      </c>
      <c r="F77" s="18">
        <v>0.25525236430261394</v>
      </c>
    </row>
    <row r="78" spans="2:6" x14ac:dyDescent="0.25">
      <c r="B78" s="14">
        <v>43221</v>
      </c>
      <c r="C78" s="15">
        <v>0.1833834499120712</v>
      </c>
      <c r="D78" s="17">
        <v>0.40473976731300348</v>
      </c>
      <c r="E78" s="17">
        <v>0.5319250226020813</v>
      </c>
      <c r="F78" s="18">
        <v>0.25465644581742036</v>
      </c>
    </row>
    <row r="79" spans="2:6" x14ac:dyDescent="0.25">
      <c r="B79" s="14">
        <v>43252</v>
      </c>
      <c r="C79" s="15">
        <v>0.1853696405887604</v>
      </c>
      <c r="D79" s="17">
        <v>0.40721684694290161</v>
      </c>
      <c r="E79" s="17">
        <v>0.53550136089324951</v>
      </c>
      <c r="F79" s="18">
        <v>0.25325794492455284</v>
      </c>
    </row>
    <row r="80" spans="2:6" x14ac:dyDescent="0.25">
      <c r="B80" s="14">
        <v>43282</v>
      </c>
      <c r="C80" s="15">
        <v>0.18747927248477941</v>
      </c>
      <c r="D80" s="17">
        <v>0.40941902995109558</v>
      </c>
      <c r="E80" s="17">
        <v>0.54196041822433472</v>
      </c>
      <c r="F80" s="18">
        <v>0.25286718736435593</v>
      </c>
    </row>
    <row r="81" spans="2:6" x14ac:dyDescent="0.25">
      <c r="B81" s="14">
        <v>43313</v>
      </c>
      <c r="C81" s="15">
        <v>0.18821306526660919</v>
      </c>
      <c r="D81" s="17">
        <v>0.40780496597290039</v>
      </c>
      <c r="E81" s="17">
        <v>0.53798729181289673</v>
      </c>
      <c r="F81" s="18">
        <v>0.25262185094600237</v>
      </c>
    </row>
    <row r="82" spans="2:6" x14ac:dyDescent="0.25">
      <c r="B82" s="14">
        <v>43344</v>
      </c>
      <c r="C82" s="15">
        <v>0.19292205572128299</v>
      </c>
      <c r="D82" s="17">
        <v>0.41626846790313721</v>
      </c>
      <c r="E82" s="17">
        <v>0.55191045999526978</v>
      </c>
      <c r="F82" s="18">
        <v>0.25320673473210392</v>
      </c>
    </row>
    <row r="83" spans="2:6" x14ac:dyDescent="0.25">
      <c r="B83" s="14">
        <v>43374</v>
      </c>
      <c r="C83" s="15">
        <v>0.18726557493209839</v>
      </c>
      <c r="D83" s="17">
        <v>0.40543586015701288</v>
      </c>
      <c r="E83" s="17">
        <v>0.53994321823120117</v>
      </c>
      <c r="F83" s="18">
        <v>0.2525452945175114</v>
      </c>
    </row>
    <row r="84" spans="2:6" x14ac:dyDescent="0.25">
      <c r="B84" s="14">
        <v>43405</v>
      </c>
      <c r="C84" s="15">
        <v>0.18912982940673831</v>
      </c>
      <c r="D84" s="17">
        <v>0.40186229348182678</v>
      </c>
      <c r="E84" s="17">
        <v>0.54033744335174561</v>
      </c>
      <c r="F84" s="18">
        <v>0.25258613484575976</v>
      </c>
    </row>
    <row r="85" spans="2:6" x14ac:dyDescent="0.25">
      <c r="B85" s="14">
        <v>43435</v>
      </c>
      <c r="C85" s="15">
        <v>0.1902971267700195</v>
      </c>
      <c r="D85" s="17">
        <v>0.40443816781044012</v>
      </c>
      <c r="E85" s="17">
        <v>0.5441097617149353</v>
      </c>
      <c r="F85" s="18">
        <v>0.25395604956779461</v>
      </c>
    </row>
    <row r="86" spans="2:6" x14ac:dyDescent="0.25">
      <c r="B86" s="14">
        <v>43466</v>
      </c>
      <c r="C86" s="15">
        <v>0.19290776550769809</v>
      </c>
      <c r="D86" s="17">
        <v>0.40789389610290527</v>
      </c>
      <c r="E86" s="17">
        <v>0.54773473739624023</v>
      </c>
      <c r="F86" s="18">
        <v>0.2535930224536122</v>
      </c>
    </row>
    <row r="87" spans="2:6" x14ac:dyDescent="0.25">
      <c r="B87" s="14">
        <v>43497</v>
      </c>
      <c r="C87" s="15">
        <v>0.19209584593772891</v>
      </c>
      <c r="D87" s="17">
        <v>0.40159440040588379</v>
      </c>
      <c r="E87" s="17">
        <v>0.53991037607192993</v>
      </c>
      <c r="F87" s="18">
        <v>0.25467149626093943</v>
      </c>
    </row>
    <row r="88" spans="2:6" x14ac:dyDescent="0.25">
      <c r="B88" s="14">
        <v>43525</v>
      </c>
      <c r="C88" s="15">
        <v>0.19237628579139709</v>
      </c>
      <c r="D88" s="17">
        <v>0.40286093950271612</v>
      </c>
      <c r="E88" s="17">
        <v>0.54523718357086182</v>
      </c>
      <c r="F88" s="18">
        <v>0.25421469263548352</v>
      </c>
    </row>
    <row r="89" spans="2:6" x14ac:dyDescent="0.25">
      <c r="B89" s="14">
        <v>43556</v>
      </c>
      <c r="C89" s="15">
        <v>0.19252926111221311</v>
      </c>
      <c r="D89" s="17">
        <v>0.40463373064994812</v>
      </c>
      <c r="E89" s="17">
        <v>0.54097521305084229</v>
      </c>
      <c r="F89" s="18">
        <v>0.25410412107636077</v>
      </c>
    </row>
    <row r="90" spans="2:6" x14ac:dyDescent="0.25">
      <c r="B90" s="14">
        <v>43586</v>
      </c>
      <c r="C90" s="15">
        <v>0.1924796998500824</v>
      </c>
      <c r="D90" s="17">
        <v>0.40740767121315002</v>
      </c>
      <c r="E90" s="17">
        <v>0.54038423299789429</v>
      </c>
      <c r="F90" s="18">
        <v>0.25511215058272957</v>
      </c>
    </row>
    <row r="91" spans="2:6" x14ac:dyDescent="0.25">
      <c r="B91" s="14">
        <v>43617</v>
      </c>
      <c r="C91" s="15">
        <v>0.19475050270557401</v>
      </c>
      <c r="D91" s="17">
        <v>0.40953776240348821</v>
      </c>
      <c r="E91" s="17">
        <v>0.54517078399658203</v>
      </c>
      <c r="F91" s="18">
        <v>0.25331557784155256</v>
      </c>
    </row>
    <row r="92" spans="2:6" x14ac:dyDescent="0.25">
      <c r="B92" s="14">
        <v>43647</v>
      </c>
      <c r="C92" s="15">
        <v>0.19881696999073031</v>
      </c>
      <c r="D92" s="17">
        <v>0.40878403186798101</v>
      </c>
      <c r="E92" s="17">
        <v>0.54141783714294434</v>
      </c>
      <c r="F92" s="18">
        <v>0.2525858142177157</v>
      </c>
    </row>
    <row r="93" spans="2:6" x14ac:dyDescent="0.25">
      <c r="B93" s="14">
        <v>43678</v>
      </c>
      <c r="C93" s="15">
        <v>0.20285616815090179</v>
      </c>
      <c r="D93" s="17">
        <v>0.4106384813785553</v>
      </c>
      <c r="E93" s="17">
        <v>0.54505139589309692</v>
      </c>
      <c r="F93" s="18">
        <v>0.25193613888517924</v>
      </c>
    </row>
    <row r="94" spans="2:6" x14ac:dyDescent="0.25">
      <c r="B94" s="14">
        <v>43709</v>
      </c>
      <c r="C94" s="15">
        <v>0.20778696238994601</v>
      </c>
      <c r="D94" s="17">
        <v>0.41885676980018621</v>
      </c>
      <c r="E94" s="17">
        <v>0.55479568243026733</v>
      </c>
      <c r="F94" s="18">
        <v>0.2512047977091974</v>
      </c>
    </row>
    <row r="95" spans="2:6" x14ac:dyDescent="0.25">
      <c r="B95" s="14">
        <v>43739</v>
      </c>
      <c r="C95" s="15">
        <v>0.20310372114181521</v>
      </c>
      <c r="D95" s="17">
        <v>0.41058647632598883</v>
      </c>
      <c r="E95" s="17">
        <v>0.54593819379806519</v>
      </c>
      <c r="F95" s="18">
        <v>0.2508263887391915</v>
      </c>
    </row>
    <row r="96" spans="2:6" x14ac:dyDescent="0.25">
      <c r="B96" s="14">
        <v>43770</v>
      </c>
      <c r="C96" s="15">
        <v>0.2063981890678406</v>
      </c>
      <c r="D96" s="17">
        <v>0.40547147393226618</v>
      </c>
      <c r="E96" s="17">
        <v>0.54148942232131958</v>
      </c>
      <c r="F96" s="18">
        <v>0.25008584120398464</v>
      </c>
    </row>
    <row r="97" spans="2:6" x14ac:dyDescent="0.25">
      <c r="B97" s="14">
        <v>43800</v>
      </c>
      <c r="C97" s="15">
        <v>0.20523668825626371</v>
      </c>
      <c r="D97" s="17">
        <v>0.40467637777328491</v>
      </c>
      <c r="E97" s="17">
        <v>0.54592233896255493</v>
      </c>
      <c r="F97" s="18">
        <v>0.24886047933693908</v>
      </c>
    </row>
    <row r="98" spans="2:6" x14ac:dyDescent="0.25">
      <c r="B98" s="14">
        <v>43831</v>
      </c>
      <c r="C98" s="15">
        <v>0.20908588171005249</v>
      </c>
      <c r="D98" s="17">
        <v>0.40827226638793951</v>
      </c>
      <c r="E98" s="17">
        <v>0.54859447479248047</v>
      </c>
      <c r="F98" s="18">
        <v>0.25086800182988317</v>
      </c>
    </row>
    <row r="99" spans="2:6" x14ac:dyDescent="0.25">
      <c r="B99" s="14">
        <v>43862</v>
      </c>
      <c r="C99" s="15">
        <v>0.2102283984422684</v>
      </c>
      <c r="D99" s="17">
        <v>0.40083631873130798</v>
      </c>
      <c r="E99" s="17">
        <v>0.54022872447967529</v>
      </c>
      <c r="F99" s="18">
        <v>0.25292918466561642</v>
      </c>
    </row>
    <row r="100" spans="2:6" x14ac:dyDescent="0.25">
      <c r="B100" s="14">
        <v>43891</v>
      </c>
      <c r="C100" s="15">
        <v>0.21115441620349881</v>
      </c>
      <c r="D100" s="17">
        <v>0.40143111348152161</v>
      </c>
      <c r="E100" s="17">
        <v>0.54406750202178955</v>
      </c>
      <c r="F100" s="18">
        <v>0.2517446390703858</v>
      </c>
    </row>
    <row r="101" spans="2:6" x14ac:dyDescent="0.25">
      <c r="B101" s="14">
        <v>43922</v>
      </c>
      <c r="C101" s="15">
        <v>0.2043871879577637</v>
      </c>
      <c r="D101" s="17">
        <v>0.39458447694778442</v>
      </c>
      <c r="E101" s="17">
        <v>0.531849205493927</v>
      </c>
      <c r="F101" s="18">
        <v>0.24807996603280918</v>
      </c>
    </row>
    <row r="102" spans="2:6" x14ac:dyDescent="0.25">
      <c r="B102" s="14">
        <v>43952</v>
      </c>
      <c r="C102" s="15">
        <v>0.19759789109230039</v>
      </c>
      <c r="D102" s="17">
        <v>0.39342918992042542</v>
      </c>
      <c r="E102" s="17">
        <v>0.52616792917251587</v>
      </c>
      <c r="F102" s="18">
        <v>0.24373620709722041</v>
      </c>
    </row>
    <row r="103" spans="2:6" x14ac:dyDescent="0.25">
      <c r="B103" s="14">
        <v>43983</v>
      </c>
      <c r="C103" s="15">
        <v>0.19981782138347631</v>
      </c>
      <c r="D103" s="17">
        <v>0.39486181735992432</v>
      </c>
      <c r="E103" s="17">
        <v>0.52056080102920532</v>
      </c>
      <c r="F103" s="18">
        <v>0.24246307238720208</v>
      </c>
    </row>
    <row r="104" spans="2:6" x14ac:dyDescent="0.25">
      <c r="B104" s="14">
        <v>44013</v>
      </c>
      <c r="C104" s="15">
        <v>0.20503097772598269</v>
      </c>
      <c r="D104" s="17">
        <v>0.39662519097328192</v>
      </c>
      <c r="E104" s="17">
        <v>0.5250360369682312</v>
      </c>
      <c r="F104" s="18">
        <v>0.2412204457839762</v>
      </c>
    </row>
    <row r="105" spans="2:6" x14ac:dyDescent="0.25">
      <c r="B105" s="14">
        <v>44044</v>
      </c>
      <c r="C105" s="15">
        <v>0.20981448888778689</v>
      </c>
      <c r="D105" s="17">
        <v>0.40081018209457397</v>
      </c>
      <c r="E105" s="17">
        <v>0.53411489725112915</v>
      </c>
      <c r="F105" s="18">
        <v>0.23912224591525677</v>
      </c>
    </row>
    <row r="106" spans="2:6" x14ac:dyDescent="0.25">
      <c r="B106" s="14">
        <v>44075</v>
      </c>
      <c r="C106" s="15">
        <v>0.21139448881149289</v>
      </c>
      <c r="D106" s="17">
        <v>0.4032534658908844</v>
      </c>
      <c r="E106" s="17">
        <v>0.53396701812744141</v>
      </c>
      <c r="F106" s="18">
        <v>0.23733084926604525</v>
      </c>
    </row>
    <row r="107" spans="2:6" x14ac:dyDescent="0.25">
      <c r="B107" s="14">
        <v>44105</v>
      </c>
      <c r="C107" s="15">
        <v>0.20869266986846921</v>
      </c>
      <c r="D107" s="17">
        <v>0.40152263641357422</v>
      </c>
      <c r="E107" s="17">
        <v>0.53484129905700684</v>
      </c>
      <c r="F107" s="18">
        <v>0.2344261880578746</v>
      </c>
    </row>
    <row r="108" spans="2:6" x14ac:dyDescent="0.25">
      <c r="B108" s="14">
        <v>44136</v>
      </c>
      <c r="C108" s="15">
        <v>0.2084062248468399</v>
      </c>
      <c r="D108" s="17">
        <v>0.39835488796234131</v>
      </c>
      <c r="E108" s="17">
        <v>0.5342828631401062</v>
      </c>
      <c r="F108" s="18">
        <v>0.23429179467919725</v>
      </c>
    </row>
    <row r="109" spans="2:6" x14ac:dyDescent="0.25">
      <c r="B109" s="14">
        <v>44166</v>
      </c>
      <c r="C109" s="15">
        <v>0.20647980272769931</v>
      </c>
      <c r="D109" s="17">
        <v>0.39566582441329962</v>
      </c>
      <c r="E109" s="17">
        <v>0.53145664930343628</v>
      </c>
      <c r="F109" s="18">
        <v>0.23273478723697857</v>
      </c>
    </row>
    <row r="110" spans="2:6" x14ac:dyDescent="0.25">
      <c r="B110" s="14">
        <v>44197</v>
      </c>
      <c r="C110" s="15">
        <v>0.2103125602006912</v>
      </c>
      <c r="D110" s="17">
        <v>0.40168321132659912</v>
      </c>
      <c r="E110" s="17">
        <v>0.54062384366989136</v>
      </c>
      <c r="F110" s="18">
        <v>0.23069450498436569</v>
      </c>
    </row>
    <row r="111" spans="2:6" x14ac:dyDescent="0.25">
      <c r="B111" s="14">
        <v>44228</v>
      </c>
      <c r="C111" s="15">
        <v>0.20906758308410639</v>
      </c>
      <c r="D111" s="17">
        <v>0.39215719699859619</v>
      </c>
      <c r="E111" s="17">
        <v>0.52958321571350098</v>
      </c>
      <c r="F111" s="18">
        <v>0.22949704111590105</v>
      </c>
    </row>
    <row r="112" spans="2:6" x14ac:dyDescent="0.25">
      <c r="B112" s="14">
        <v>44256</v>
      </c>
      <c r="C112" s="15">
        <v>0.20772334933280939</v>
      </c>
      <c r="D112" s="17">
        <v>0.39853939414024347</v>
      </c>
      <c r="E112" s="17">
        <v>0.53062057495117188</v>
      </c>
      <c r="F112" s="18">
        <v>0.22810309354063041</v>
      </c>
    </row>
    <row r="113" spans="2:6" x14ac:dyDescent="0.25">
      <c r="B113" s="14">
        <v>44287</v>
      </c>
      <c r="C113" s="15">
        <v>0.21056181192398071</v>
      </c>
      <c r="D113" s="17">
        <v>0.40291139483451838</v>
      </c>
      <c r="E113" s="17">
        <v>0.53813886642456055</v>
      </c>
      <c r="F113" s="18">
        <v>0.22905972165127556</v>
      </c>
    </row>
    <row r="114" spans="2:6" x14ac:dyDescent="0.25">
      <c r="B114" s="14">
        <v>44317</v>
      </c>
      <c r="C114" s="15">
        <v>0.21033015847206121</v>
      </c>
      <c r="D114" s="17">
        <v>0.41063499450683588</v>
      </c>
      <c r="E114" s="17">
        <v>0.54481023550033569</v>
      </c>
      <c r="F114" s="18">
        <v>0.23026249399534102</v>
      </c>
    </row>
    <row r="115" spans="2:6" x14ac:dyDescent="0.25">
      <c r="B115" s="14">
        <v>44348</v>
      </c>
      <c r="C115" s="15">
        <v>0.21009860932826999</v>
      </c>
      <c r="D115" s="17">
        <v>0.41123786568641663</v>
      </c>
      <c r="E115" s="17">
        <v>0.54741281270980835</v>
      </c>
      <c r="F115" s="18">
        <v>0.23004183147355786</v>
      </c>
    </row>
    <row r="116" spans="2:6" x14ac:dyDescent="0.25">
      <c r="B116" s="14">
        <v>44378</v>
      </c>
      <c r="C116" s="15">
        <v>0.21144123375415799</v>
      </c>
      <c r="D116" s="17">
        <v>0.41381606459617609</v>
      </c>
      <c r="E116" s="17">
        <v>0.55072176456451416</v>
      </c>
      <c r="F116" s="18">
        <v>0.23332057196305825</v>
      </c>
    </row>
    <row r="117" spans="2:6" x14ac:dyDescent="0.25">
      <c r="B117" s="14">
        <v>44409</v>
      </c>
      <c r="C117" s="15">
        <v>0.21626798808574679</v>
      </c>
      <c r="D117" s="16">
        <v>0.41735363006591802</v>
      </c>
      <c r="E117" s="17">
        <v>0.55692887306213379</v>
      </c>
      <c r="F117" s="18">
        <v>0.23479802242266001</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A4B6-E835-4FFF-9361-FFCE30FDB593}">
  <dimension ref="A1:L23"/>
  <sheetViews>
    <sheetView workbookViewId="0">
      <selection activeCell="B1" sqref="B1"/>
    </sheetView>
  </sheetViews>
  <sheetFormatPr defaultRowHeight="15" x14ac:dyDescent="0.25"/>
  <cols>
    <col min="1" max="1" width="18.42578125" style="2" customWidth="1"/>
    <col min="2" max="16384" width="9.140625" style="2"/>
  </cols>
  <sheetData>
    <row r="1" spans="1:12" x14ac:dyDescent="0.25">
      <c r="A1" s="1" t="s">
        <v>0</v>
      </c>
      <c r="B1" s="2" t="s">
        <v>224</v>
      </c>
    </row>
    <row r="2" spans="1:12" x14ac:dyDescent="0.25">
      <c r="A2" s="1" t="s">
        <v>2</v>
      </c>
      <c r="B2" s="2" t="s">
        <v>160</v>
      </c>
    </row>
    <row r="3" spans="1:12" x14ac:dyDescent="0.25">
      <c r="A3" s="1"/>
    </row>
    <row r="4" spans="1:12" ht="15" customHeight="1" x14ac:dyDescent="0.25">
      <c r="A4" s="5" t="s">
        <v>1</v>
      </c>
      <c r="B4" t="s">
        <v>166</v>
      </c>
      <c r="C4" t="s">
        <v>167</v>
      </c>
      <c r="D4" t="s">
        <v>168</v>
      </c>
      <c r="E4" s="4"/>
      <c r="F4" s="4"/>
      <c r="G4" s="4"/>
      <c r="H4" s="4"/>
      <c r="I4" s="4"/>
      <c r="J4" s="4"/>
      <c r="K4" s="4"/>
      <c r="L4" s="4"/>
    </row>
    <row r="5" spans="1:12" ht="15" customHeight="1" x14ac:dyDescent="0.25">
      <c r="A5" s="4"/>
      <c r="B5" s="19" t="s">
        <v>169</v>
      </c>
      <c r="C5" s="20">
        <v>9.784650057554245E-2</v>
      </c>
      <c r="D5" s="20">
        <v>0.24315409362316129</v>
      </c>
      <c r="E5" s="4"/>
      <c r="F5" s="4"/>
      <c r="G5" s="4"/>
      <c r="H5" s="4"/>
      <c r="I5" s="4"/>
      <c r="J5" s="4"/>
      <c r="K5" s="4"/>
      <c r="L5" s="4"/>
    </row>
    <row r="6" spans="1:12" ht="15" customHeight="1" x14ac:dyDescent="0.25">
      <c r="A6" s="4"/>
      <c r="B6" s="19" t="s">
        <v>170</v>
      </c>
      <c r="C6" s="20">
        <v>5.9527363628149033E-2</v>
      </c>
      <c r="D6" s="20">
        <v>0.31538936495780939</v>
      </c>
      <c r="E6" s="4"/>
      <c r="F6" s="4"/>
      <c r="G6" s="4"/>
      <c r="H6" s="4"/>
      <c r="I6" s="4"/>
      <c r="J6" s="4"/>
      <c r="K6" s="4"/>
      <c r="L6" s="4"/>
    </row>
    <row r="7" spans="1:12" ht="15" customHeight="1" x14ac:dyDescent="0.25">
      <c r="A7" s="4"/>
      <c r="B7" s="19" t="s">
        <v>171</v>
      </c>
      <c r="C7" s="20">
        <v>4.9102608114480972E-2</v>
      </c>
      <c r="D7" s="20">
        <v>0.33398568630218511</v>
      </c>
      <c r="E7" s="4"/>
      <c r="F7" s="4"/>
      <c r="G7" s="4"/>
      <c r="H7" s="4"/>
      <c r="I7" s="4"/>
      <c r="J7" s="4"/>
      <c r="K7" s="4"/>
      <c r="L7" s="4"/>
    </row>
    <row r="8" spans="1:12" ht="15" customHeight="1" x14ac:dyDescent="0.25">
      <c r="A8" s="4"/>
      <c r="B8" s="19" t="s">
        <v>172</v>
      </c>
      <c r="C8" s="20">
        <v>5.8732423931360238E-2</v>
      </c>
      <c r="D8" s="20">
        <v>0.3125559389591217</v>
      </c>
      <c r="E8" s="4"/>
      <c r="F8" s="4"/>
      <c r="G8" s="4"/>
      <c r="H8" s="4"/>
      <c r="I8" s="4"/>
      <c r="J8" s="4"/>
      <c r="K8" s="4"/>
      <c r="L8" s="4"/>
    </row>
    <row r="9" spans="1:12" ht="15" customHeight="1" x14ac:dyDescent="0.25">
      <c r="A9" s="4"/>
      <c r="B9" s="19" t="s">
        <v>173</v>
      </c>
      <c r="C9" s="20">
        <v>8.0579429864883423E-2</v>
      </c>
      <c r="D9" s="20">
        <v>0.28481656312942499</v>
      </c>
      <c r="E9" s="4"/>
      <c r="F9" s="4"/>
      <c r="G9" s="4"/>
      <c r="H9" s="4"/>
      <c r="I9" s="4"/>
      <c r="J9" s="4"/>
      <c r="K9" s="4"/>
      <c r="L9" s="4"/>
    </row>
    <row r="10" spans="1:12" ht="15" customHeight="1" x14ac:dyDescent="0.25">
      <c r="A10" s="4"/>
      <c r="B10" s="19" t="s">
        <v>174</v>
      </c>
      <c r="C10" s="20">
        <v>0.1141789481043816</v>
      </c>
      <c r="D10" s="20">
        <v>0.28168016672134399</v>
      </c>
      <c r="E10" s="4"/>
      <c r="F10" s="4"/>
      <c r="G10" s="4"/>
      <c r="H10" s="4"/>
      <c r="I10" s="4"/>
      <c r="J10" s="4"/>
      <c r="K10" s="4"/>
      <c r="L10" s="4"/>
    </row>
    <row r="11" spans="1:12" ht="15" customHeight="1" x14ac:dyDescent="0.25">
      <c r="A11" s="4"/>
      <c r="B11" s="19" t="s">
        <v>175</v>
      </c>
      <c r="C11" s="20">
        <v>0.34079596400260931</v>
      </c>
      <c r="D11" s="20">
        <v>0.45395186543464661</v>
      </c>
      <c r="E11" s="4"/>
      <c r="F11" s="4"/>
      <c r="G11" s="4"/>
      <c r="H11" s="4"/>
      <c r="I11" s="4"/>
      <c r="J11" s="4"/>
      <c r="K11" s="4"/>
      <c r="L11" s="4"/>
    </row>
    <row r="12" spans="1:12" ht="15" customHeight="1" x14ac:dyDescent="0.25">
      <c r="A12" s="4"/>
      <c r="B12" s="19" t="s">
        <v>176</v>
      </c>
      <c r="C12" s="20">
        <v>0.53713709115982056</v>
      </c>
      <c r="D12" s="20">
        <v>0.60056352615356445</v>
      </c>
      <c r="E12" s="4"/>
      <c r="F12" s="4"/>
      <c r="G12" s="4"/>
      <c r="H12" s="4"/>
      <c r="I12" s="4"/>
      <c r="J12" s="4"/>
      <c r="K12" s="4"/>
      <c r="L12" s="4"/>
    </row>
    <row r="13" spans="1:12" ht="15" customHeight="1" x14ac:dyDescent="0.25">
      <c r="A13" s="4"/>
      <c r="B13" s="4"/>
      <c r="C13" s="4"/>
      <c r="D13" s="4"/>
      <c r="E13" s="4"/>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72B7B-B253-444D-8D7E-38AED195CED2}">
  <dimension ref="A1:L23"/>
  <sheetViews>
    <sheetView workbookViewId="0">
      <selection activeCell="B1" sqref="B1"/>
    </sheetView>
  </sheetViews>
  <sheetFormatPr defaultRowHeight="15" x14ac:dyDescent="0.25"/>
  <cols>
    <col min="1" max="1" width="18.42578125" style="2" customWidth="1"/>
    <col min="2" max="16384" width="9.140625" style="2"/>
  </cols>
  <sheetData>
    <row r="1" spans="1:12" x14ac:dyDescent="0.25">
      <c r="A1" s="1" t="s">
        <v>0</v>
      </c>
      <c r="B1" s="2" t="s">
        <v>225</v>
      </c>
    </row>
    <row r="2" spans="1:12" x14ac:dyDescent="0.25">
      <c r="A2" s="1" t="s">
        <v>2</v>
      </c>
      <c r="B2" s="2" t="s">
        <v>160</v>
      </c>
    </row>
    <row r="3" spans="1:12" x14ac:dyDescent="0.25">
      <c r="A3" s="1"/>
    </row>
    <row r="4" spans="1:12" ht="15" customHeight="1" x14ac:dyDescent="0.25">
      <c r="A4" s="5" t="s">
        <v>1</v>
      </c>
      <c r="B4" t="s">
        <v>166</v>
      </c>
      <c r="C4" t="s">
        <v>167</v>
      </c>
      <c r="D4" t="s">
        <v>168</v>
      </c>
      <c r="E4" s="4"/>
      <c r="F4" s="4"/>
      <c r="G4" s="4"/>
      <c r="H4" s="4"/>
      <c r="I4" s="4"/>
      <c r="J4" s="4"/>
      <c r="K4" s="4"/>
      <c r="L4" s="4"/>
    </row>
    <row r="5" spans="1:12" ht="15" customHeight="1" x14ac:dyDescent="0.25">
      <c r="A5" s="4"/>
      <c r="B5" s="19" t="s">
        <v>169</v>
      </c>
      <c r="C5" s="19">
        <v>6.4194941520690918</v>
      </c>
      <c r="D5" s="19">
        <v>6.7585325241088867</v>
      </c>
      <c r="E5" s="4"/>
      <c r="F5" s="4"/>
      <c r="G5" s="4"/>
      <c r="H5" s="4"/>
      <c r="I5" s="4"/>
      <c r="J5" s="4"/>
      <c r="K5" s="4"/>
      <c r="L5" s="4"/>
    </row>
    <row r="6" spans="1:12" ht="15" customHeight="1" x14ac:dyDescent="0.25">
      <c r="A6" s="4"/>
      <c r="B6" s="19" t="s">
        <v>170</v>
      </c>
      <c r="C6" s="19">
        <v>6.6141147613525391</v>
      </c>
      <c r="D6" s="19">
        <v>7.2288217544555664</v>
      </c>
      <c r="E6" s="4"/>
      <c r="F6" s="4"/>
      <c r="G6" s="4"/>
      <c r="H6" s="4"/>
      <c r="I6" s="4"/>
      <c r="J6" s="4"/>
      <c r="K6" s="4"/>
      <c r="L6" s="4"/>
    </row>
    <row r="7" spans="1:12" ht="15" customHeight="1" x14ac:dyDescent="0.25">
      <c r="A7" s="4"/>
      <c r="B7" s="19" t="s">
        <v>171</v>
      </c>
      <c r="C7" s="19">
        <v>6.637110710144043</v>
      </c>
      <c r="D7" s="19">
        <v>7.4547920227050781</v>
      </c>
      <c r="E7" s="4"/>
      <c r="F7" s="4"/>
      <c r="G7" s="4"/>
      <c r="H7" s="4"/>
      <c r="I7" s="4"/>
      <c r="J7" s="4"/>
      <c r="K7" s="4"/>
      <c r="L7" s="4"/>
    </row>
    <row r="8" spans="1:12" ht="15" customHeight="1" x14ac:dyDescent="0.25">
      <c r="A8" s="4"/>
      <c r="B8" s="19" t="s">
        <v>172</v>
      </c>
      <c r="C8" s="19">
        <v>6.899871826171875</v>
      </c>
      <c r="D8" s="19">
        <v>7.5378828048706046</v>
      </c>
      <c r="E8" s="4"/>
      <c r="F8" s="4"/>
      <c r="G8" s="4"/>
      <c r="H8" s="4"/>
      <c r="I8" s="4"/>
      <c r="J8" s="4"/>
      <c r="K8" s="4"/>
      <c r="L8" s="4"/>
    </row>
    <row r="9" spans="1:12" ht="15" customHeight="1" x14ac:dyDescent="0.25">
      <c r="A9" s="4"/>
      <c r="B9" s="19" t="s">
        <v>173</v>
      </c>
      <c r="C9" s="19">
        <v>6.9148364067077637</v>
      </c>
      <c r="D9" s="19">
        <v>7.4513053894042969</v>
      </c>
      <c r="E9" s="4"/>
      <c r="F9" s="4"/>
      <c r="G9" s="4"/>
      <c r="H9" s="4"/>
      <c r="I9" s="4"/>
      <c r="J9" s="4"/>
      <c r="K9" s="4"/>
      <c r="L9" s="4"/>
    </row>
    <row r="10" spans="1:12" ht="15" customHeight="1" x14ac:dyDescent="0.25">
      <c r="A10" s="4"/>
      <c r="B10" s="19" t="s">
        <v>174</v>
      </c>
      <c r="C10" s="19">
        <v>6.5796632766723633</v>
      </c>
      <c r="D10" s="19">
        <v>7.0949277877807617</v>
      </c>
      <c r="E10" s="4"/>
      <c r="F10" s="4"/>
      <c r="G10" s="4"/>
      <c r="H10" s="4"/>
      <c r="I10" s="4"/>
      <c r="J10" s="4"/>
      <c r="K10" s="4"/>
      <c r="L10" s="4"/>
    </row>
    <row r="11" spans="1:12" ht="15" customHeight="1" x14ac:dyDescent="0.25">
      <c r="A11" s="4"/>
      <c r="B11" s="19" t="s">
        <v>175</v>
      </c>
      <c r="C11" s="19">
        <v>5.8670849800109863</v>
      </c>
      <c r="D11" s="19">
        <v>5.8928360939025879</v>
      </c>
      <c r="E11" s="4"/>
      <c r="F11" s="4"/>
      <c r="G11" s="4"/>
      <c r="H11" s="4"/>
      <c r="I11" s="4"/>
      <c r="J11" s="4"/>
      <c r="K11" s="4"/>
      <c r="L11" s="4"/>
    </row>
    <row r="12" spans="1:12" ht="15" customHeight="1" x14ac:dyDescent="0.25">
      <c r="A12" s="4"/>
      <c r="B12" s="19" t="s">
        <v>176</v>
      </c>
      <c r="C12" s="19">
        <v>5.2616786956787109</v>
      </c>
      <c r="D12" s="19">
        <v>5.207557201385498</v>
      </c>
      <c r="E12" s="4"/>
      <c r="F12" s="4"/>
      <c r="G12" s="4"/>
      <c r="H12" s="4"/>
      <c r="I12" s="4"/>
      <c r="J12" s="4"/>
      <c r="K12" s="4"/>
      <c r="L12" s="4"/>
    </row>
    <row r="13" spans="1:12" ht="15" customHeight="1" x14ac:dyDescent="0.25">
      <c r="A13" s="4"/>
      <c r="B13" s="4"/>
      <c r="C13" s="4"/>
      <c r="D13" s="4"/>
      <c r="E13" s="4"/>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271FE-0E36-447B-A463-D9BA921A7CA8}">
  <dimension ref="A1:L120"/>
  <sheetViews>
    <sheetView tabSelected="1" workbookViewId="0">
      <selection activeCell="B1" sqref="B1"/>
    </sheetView>
  </sheetViews>
  <sheetFormatPr defaultRowHeight="15" x14ac:dyDescent="0.25"/>
  <cols>
    <col min="1" max="1" width="18.42578125" style="2" customWidth="1"/>
    <col min="2" max="2" width="16.28515625" style="2" customWidth="1"/>
    <col min="3" max="16384" width="9.140625" style="2"/>
  </cols>
  <sheetData>
    <row r="1" spans="1:12" x14ac:dyDescent="0.25">
      <c r="A1" s="1" t="s">
        <v>0</v>
      </c>
      <c r="B1" s="2" t="s">
        <v>226</v>
      </c>
    </row>
    <row r="2" spans="1:12" x14ac:dyDescent="0.25">
      <c r="A2" s="1" t="s">
        <v>2</v>
      </c>
      <c r="B2" s="2" t="s">
        <v>160</v>
      </c>
    </row>
    <row r="3" spans="1:12" x14ac:dyDescent="0.25">
      <c r="A3" s="1"/>
    </row>
    <row r="4" spans="1:12" ht="15" customHeight="1" x14ac:dyDescent="0.25">
      <c r="A4" s="5" t="s">
        <v>1</v>
      </c>
      <c r="B4" s="12" t="s">
        <v>161</v>
      </c>
      <c r="C4" s="12" t="s">
        <v>177</v>
      </c>
      <c r="D4" t="s">
        <v>178</v>
      </c>
      <c r="E4"/>
      <c r="F4"/>
      <c r="G4" s="4"/>
      <c r="H4" s="4"/>
      <c r="I4" s="4"/>
      <c r="J4" s="4"/>
      <c r="K4" s="4"/>
      <c r="L4" s="4"/>
    </row>
    <row r="5" spans="1:12" ht="15" customHeight="1" x14ac:dyDescent="0.25">
      <c r="A5" s="4"/>
      <c r="B5" s="14">
        <v>41000</v>
      </c>
      <c r="C5" s="21">
        <v>0.15592384338378909</v>
      </c>
      <c r="D5" s="21">
        <v>0.1559238284826279</v>
      </c>
      <c r="E5"/>
      <c r="F5"/>
      <c r="G5" s="4"/>
      <c r="H5" s="4"/>
      <c r="I5" s="4"/>
      <c r="J5" s="4"/>
      <c r="K5" s="4"/>
      <c r="L5" s="4"/>
    </row>
    <row r="6" spans="1:12" ht="15" customHeight="1" x14ac:dyDescent="0.25">
      <c r="A6" s="4"/>
      <c r="B6" s="14">
        <v>41030</v>
      </c>
      <c r="C6" s="21">
        <v>0.15277902781963351</v>
      </c>
      <c r="D6" s="21">
        <v>0.15237423777580261</v>
      </c>
      <c r="E6"/>
      <c r="F6"/>
      <c r="G6" s="4"/>
      <c r="H6" s="4"/>
      <c r="I6" s="4"/>
      <c r="J6" s="4"/>
      <c r="K6" s="4"/>
      <c r="L6" s="4"/>
    </row>
    <row r="7" spans="1:12" ht="15" customHeight="1" x14ac:dyDescent="0.25">
      <c r="A7" s="4"/>
      <c r="B7" s="14">
        <v>41061</v>
      </c>
      <c r="C7" s="21">
        <v>0.15343424677848819</v>
      </c>
      <c r="D7" s="21">
        <v>0.15256121754646301</v>
      </c>
      <c r="E7"/>
      <c r="F7"/>
      <c r="G7" s="4"/>
      <c r="H7" s="4"/>
      <c r="I7" s="4"/>
      <c r="J7" s="4"/>
      <c r="K7" s="4"/>
      <c r="L7" s="4"/>
    </row>
    <row r="8" spans="1:12" ht="15" customHeight="1" x14ac:dyDescent="0.25">
      <c r="A8" s="4"/>
      <c r="B8" s="14">
        <v>41091</v>
      </c>
      <c r="C8" s="21">
        <v>0.16339889168739319</v>
      </c>
      <c r="D8" s="21">
        <v>0.16203127801418299</v>
      </c>
      <c r="E8"/>
      <c r="F8"/>
      <c r="G8" s="4"/>
      <c r="H8" s="4"/>
      <c r="I8" s="4"/>
      <c r="J8" s="4"/>
      <c r="K8" s="4"/>
      <c r="L8" s="4"/>
    </row>
    <row r="9" spans="1:12" ht="15" customHeight="1" x14ac:dyDescent="0.25">
      <c r="A9" s="4"/>
      <c r="B9" s="14">
        <v>41122</v>
      </c>
      <c r="C9" s="21">
        <v>0.15667012333869931</v>
      </c>
      <c r="D9" s="21">
        <v>0.15547966957092291</v>
      </c>
      <c r="E9"/>
      <c r="F9"/>
      <c r="G9" s="4"/>
      <c r="H9" s="4"/>
      <c r="I9" s="4"/>
      <c r="J9" s="4"/>
      <c r="K9" s="4"/>
      <c r="L9" s="4"/>
    </row>
    <row r="10" spans="1:12" ht="15" customHeight="1" x14ac:dyDescent="0.25">
      <c r="A10" s="4"/>
      <c r="B10" s="14">
        <v>41153</v>
      </c>
      <c r="C10" s="21">
        <v>0.15770228207111359</v>
      </c>
      <c r="D10" s="21">
        <v>0.15619999170303339</v>
      </c>
      <c r="E10"/>
      <c r="F10"/>
      <c r="G10" s="4"/>
      <c r="H10" s="4"/>
      <c r="I10" s="4"/>
      <c r="J10" s="4"/>
      <c r="K10" s="4"/>
      <c r="L10" s="4"/>
    </row>
    <row r="11" spans="1:12" ht="15" customHeight="1" x14ac:dyDescent="0.25">
      <c r="A11" s="4"/>
      <c r="B11" s="14">
        <v>41183</v>
      </c>
      <c r="C11" s="21">
        <v>0.15305823087692261</v>
      </c>
      <c r="D11" s="21">
        <v>0.151462197303772</v>
      </c>
      <c r="E11"/>
      <c r="F11"/>
      <c r="G11" s="4"/>
      <c r="H11" s="4"/>
      <c r="I11" s="4"/>
      <c r="J11" s="4"/>
      <c r="K11" s="4"/>
      <c r="L11" s="4"/>
    </row>
    <row r="12" spans="1:12" ht="15" customHeight="1" x14ac:dyDescent="0.25">
      <c r="A12" s="4"/>
      <c r="B12" s="14">
        <v>41214</v>
      </c>
      <c r="C12" s="21">
        <v>0.15538290143013</v>
      </c>
      <c r="D12" s="21">
        <v>0.15343320369720459</v>
      </c>
      <c r="E12"/>
      <c r="F12"/>
      <c r="G12" s="4"/>
      <c r="H12" s="4"/>
      <c r="I12" s="4"/>
      <c r="J12" s="4"/>
      <c r="K12" s="4"/>
      <c r="L12" s="4"/>
    </row>
    <row r="13" spans="1:12" ht="15" customHeight="1" x14ac:dyDescent="0.25">
      <c r="A13" s="4"/>
      <c r="B13" s="14">
        <v>41244</v>
      </c>
      <c r="C13" s="21">
        <v>0.15397173166275019</v>
      </c>
      <c r="D13" s="21">
        <v>0.15157730877399439</v>
      </c>
      <c r="E13"/>
      <c r="F13"/>
      <c r="G13" s="4"/>
      <c r="H13" s="4"/>
      <c r="I13" s="4"/>
      <c r="J13" s="4"/>
      <c r="K13" s="4"/>
      <c r="L13" s="4"/>
    </row>
    <row r="14" spans="1:12" ht="15" customHeight="1" x14ac:dyDescent="0.25">
      <c r="A14" s="4"/>
      <c r="B14" s="14">
        <v>41275</v>
      </c>
      <c r="C14" s="21">
        <v>0.15782442688941961</v>
      </c>
      <c r="D14" s="21">
        <v>0.15490658581256869</v>
      </c>
      <c r="E14"/>
      <c r="F14"/>
      <c r="G14" s="4"/>
      <c r="H14" s="4"/>
      <c r="I14" s="4"/>
      <c r="J14" s="4"/>
      <c r="K14" s="4"/>
      <c r="L14" s="4"/>
    </row>
    <row r="15" spans="1:12" ht="15" customHeight="1" x14ac:dyDescent="0.25">
      <c r="A15" s="4"/>
      <c r="B15" s="14">
        <v>41306</v>
      </c>
      <c r="C15" s="21">
        <v>0.15704989433288569</v>
      </c>
      <c r="D15" s="21">
        <v>0.1539749801158905</v>
      </c>
      <c r="E15"/>
      <c r="F15"/>
      <c r="G15" s="4"/>
      <c r="H15" s="4"/>
      <c r="I15" s="4"/>
      <c r="J15" s="4"/>
      <c r="K15" s="4"/>
      <c r="L15" s="4"/>
    </row>
    <row r="16" spans="1:12" ht="15" customHeight="1" x14ac:dyDescent="0.25">
      <c r="A16" s="4"/>
      <c r="B16" s="14">
        <v>41334</v>
      </c>
      <c r="C16" s="21">
        <v>0.15635170042514801</v>
      </c>
      <c r="D16" s="21">
        <v>0.15278369188308721</v>
      </c>
      <c r="E16"/>
      <c r="F16"/>
      <c r="G16" s="4"/>
      <c r="H16" s="4"/>
      <c r="I16" s="4"/>
      <c r="J16" s="4"/>
      <c r="K16" s="4"/>
      <c r="L16" s="4"/>
    </row>
    <row r="17" spans="1:12" ht="15" customHeight="1" x14ac:dyDescent="0.25">
      <c r="A17" s="4"/>
      <c r="B17" s="14">
        <v>41365</v>
      </c>
      <c r="C17" s="21">
        <v>0.15677013993263239</v>
      </c>
      <c r="D17" s="21">
        <v>0.15347900986671451</v>
      </c>
      <c r="E17"/>
      <c r="F17"/>
      <c r="G17" s="4"/>
      <c r="H17" s="4"/>
      <c r="I17" s="4"/>
      <c r="J17" s="4"/>
      <c r="K17" s="4"/>
      <c r="L17" s="4"/>
    </row>
    <row r="18" spans="1:12" ht="15" customHeight="1" x14ac:dyDescent="0.25">
      <c r="A18" s="4"/>
      <c r="B18" s="14">
        <v>41395</v>
      </c>
      <c r="C18" s="21">
        <v>0.15437476336956019</v>
      </c>
      <c r="D18" s="21">
        <v>0.15057940781116491</v>
      </c>
      <c r="E18"/>
      <c r="F18"/>
      <c r="G18" s="4"/>
      <c r="H18" s="4"/>
      <c r="I18" s="4"/>
      <c r="J18" s="4"/>
      <c r="K18" s="4"/>
      <c r="L18" s="4"/>
    </row>
    <row r="19" spans="1:12" ht="15" customHeight="1" x14ac:dyDescent="0.25">
      <c r="A19" s="4"/>
      <c r="B19" s="14">
        <v>41426</v>
      </c>
      <c r="C19" s="21">
        <v>0.1556710749864578</v>
      </c>
      <c r="D19" s="21">
        <v>0.15162645280361181</v>
      </c>
      <c r="E19"/>
      <c r="F19"/>
      <c r="G19" s="4"/>
      <c r="H19" s="4"/>
      <c r="I19" s="4"/>
      <c r="J19" s="4"/>
      <c r="K19" s="4"/>
      <c r="L19" s="4"/>
    </row>
    <row r="20" spans="1:12" ht="15" customHeight="1" x14ac:dyDescent="0.25">
      <c r="A20" s="4"/>
      <c r="B20" s="14">
        <v>41456</v>
      </c>
      <c r="C20" s="21">
        <v>0.1539809852838516</v>
      </c>
      <c r="D20" s="21">
        <v>0.14977814257144931</v>
      </c>
      <c r="E20"/>
      <c r="F20"/>
      <c r="G20" s="4"/>
      <c r="H20" s="4"/>
      <c r="I20" s="4"/>
      <c r="J20" s="4"/>
      <c r="K20" s="4"/>
      <c r="L20" s="4"/>
    </row>
    <row r="21" spans="1:12" ht="15" customHeight="1" x14ac:dyDescent="0.25">
      <c r="A21" s="4"/>
      <c r="B21" s="14">
        <v>41487</v>
      </c>
      <c r="C21" s="21">
        <v>0.16045477986335749</v>
      </c>
      <c r="D21" s="21">
        <v>0.15633319318294531</v>
      </c>
      <c r="E21"/>
      <c r="F21"/>
      <c r="G21" s="4"/>
      <c r="H21" s="4"/>
      <c r="I21" s="4"/>
      <c r="J21" s="4"/>
      <c r="K21" s="4"/>
      <c r="L21" s="4"/>
    </row>
    <row r="22" spans="1:12" ht="15" customHeight="1" x14ac:dyDescent="0.25">
      <c r="A22" s="4"/>
      <c r="B22" s="14">
        <v>41518</v>
      </c>
      <c r="C22" s="21">
        <v>0.16184872388839719</v>
      </c>
      <c r="D22" s="21">
        <v>0.15710541605949399</v>
      </c>
      <c r="E22"/>
      <c r="F22"/>
      <c r="G22" s="4"/>
      <c r="H22" s="4"/>
      <c r="I22" s="4"/>
      <c r="J22" s="4"/>
      <c r="K22" s="4"/>
      <c r="L22" s="4"/>
    </row>
    <row r="23" spans="1:12" ht="15" customHeight="1" x14ac:dyDescent="0.25">
      <c r="A23" s="4"/>
      <c r="B23" s="14">
        <v>41548</v>
      </c>
      <c r="C23" s="21">
        <v>0.1545874625444412</v>
      </c>
      <c r="D23" s="21">
        <v>0.14966754615306849</v>
      </c>
      <c r="E23"/>
      <c r="F23"/>
      <c r="G23" s="4"/>
      <c r="H23" s="4"/>
      <c r="I23" s="4"/>
      <c r="J23" s="4"/>
      <c r="K23" s="4"/>
      <c r="L23" s="4"/>
    </row>
    <row r="24" spans="1:12" x14ac:dyDescent="0.25">
      <c r="B24" s="14">
        <v>41579</v>
      </c>
      <c r="C24" s="21">
        <v>0.15608607232570651</v>
      </c>
      <c r="D24" s="21">
        <v>0.15101602673530579</v>
      </c>
      <c r="E24"/>
      <c r="F24"/>
    </row>
    <row r="25" spans="1:12" x14ac:dyDescent="0.25">
      <c r="B25" s="14">
        <v>41609</v>
      </c>
      <c r="C25" s="21">
        <v>0.15458464622497561</v>
      </c>
      <c r="D25" s="21">
        <v>0.1491814851760864</v>
      </c>
      <c r="E25"/>
      <c r="F25"/>
    </row>
    <row r="26" spans="1:12" x14ac:dyDescent="0.25">
      <c r="B26" s="14">
        <v>41640</v>
      </c>
      <c r="C26" s="21">
        <v>0.15760126709938049</v>
      </c>
      <c r="D26" s="21">
        <v>0.15182033181190491</v>
      </c>
      <c r="E26"/>
      <c r="F26"/>
    </row>
    <row r="27" spans="1:12" x14ac:dyDescent="0.25">
      <c r="B27" s="14">
        <v>41671</v>
      </c>
      <c r="C27" s="21">
        <v>0.1575266420841217</v>
      </c>
      <c r="D27" s="21">
        <v>0.15149800479412079</v>
      </c>
      <c r="E27"/>
      <c r="F27"/>
    </row>
    <row r="28" spans="1:12" x14ac:dyDescent="0.25">
      <c r="B28" s="14">
        <v>41699</v>
      </c>
      <c r="C28" s="21">
        <v>0.15873454511165619</v>
      </c>
      <c r="D28" s="21">
        <v>0.15218771994113919</v>
      </c>
      <c r="E28"/>
      <c r="F28"/>
    </row>
    <row r="29" spans="1:12" x14ac:dyDescent="0.25">
      <c r="B29" s="14">
        <v>41730</v>
      </c>
      <c r="C29" s="21">
        <v>0.1577692776918411</v>
      </c>
      <c r="D29" s="21">
        <v>0.15172997117042539</v>
      </c>
      <c r="E29"/>
      <c r="F29"/>
    </row>
    <row r="30" spans="1:12" x14ac:dyDescent="0.25">
      <c r="B30" s="14">
        <v>41760</v>
      </c>
      <c r="C30" s="21">
        <v>0.1582990288734436</v>
      </c>
      <c r="D30" s="21">
        <v>0.1516855210065842</v>
      </c>
      <c r="E30"/>
      <c r="F30"/>
    </row>
    <row r="31" spans="1:12" x14ac:dyDescent="0.25">
      <c r="B31" s="14">
        <v>41791</v>
      </c>
      <c r="C31" s="21">
        <v>0.15930324792861941</v>
      </c>
      <c r="D31" s="21">
        <v>0.15246500074863431</v>
      </c>
      <c r="E31"/>
      <c r="F31"/>
    </row>
    <row r="32" spans="1:12" x14ac:dyDescent="0.25">
      <c r="B32" s="14">
        <v>41821</v>
      </c>
      <c r="C32" s="21">
        <v>0.15814581513404849</v>
      </c>
      <c r="D32" s="21">
        <v>0.15099537372589111</v>
      </c>
      <c r="E32"/>
      <c r="F32"/>
    </row>
    <row r="33" spans="2:6" x14ac:dyDescent="0.25">
      <c r="B33" s="14">
        <v>41852</v>
      </c>
      <c r="C33" s="21">
        <v>0.16480293869972229</v>
      </c>
      <c r="D33" s="21">
        <v>0.1581631004810333</v>
      </c>
      <c r="E33"/>
      <c r="F33"/>
    </row>
    <row r="34" spans="2:6" x14ac:dyDescent="0.25">
      <c r="B34" s="14">
        <v>41883</v>
      </c>
      <c r="C34" s="21">
        <v>0.1608399152755737</v>
      </c>
      <c r="D34" s="21">
        <v>0.15421244502067569</v>
      </c>
      <c r="E34"/>
      <c r="F34"/>
    </row>
    <row r="35" spans="2:6" x14ac:dyDescent="0.25">
      <c r="B35" s="14">
        <v>41913</v>
      </c>
      <c r="C35" s="21">
        <v>0.16044947504997251</v>
      </c>
      <c r="D35" s="21">
        <v>0.1538286954164505</v>
      </c>
      <c r="E35"/>
      <c r="F35"/>
    </row>
    <row r="36" spans="2:6" x14ac:dyDescent="0.25">
      <c r="B36" s="14">
        <v>41944</v>
      </c>
      <c r="C36" s="21">
        <v>0.1610949635505676</v>
      </c>
      <c r="D36" s="21">
        <v>0.1539259999990463</v>
      </c>
      <c r="E36"/>
      <c r="F36"/>
    </row>
    <row r="37" spans="2:6" x14ac:dyDescent="0.25">
      <c r="B37" s="14">
        <v>41974</v>
      </c>
      <c r="C37" s="21">
        <v>0.15704344213008881</v>
      </c>
      <c r="D37" s="21">
        <v>0.1497374027967453</v>
      </c>
      <c r="E37"/>
      <c r="F37"/>
    </row>
    <row r="38" spans="2:6" x14ac:dyDescent="0.25">
      <c r="B38" s="14">
        <v>42005</v>
      </c>
      <c r="C38" s="21">
        <v>0.16354101896286011</v>
      </c>
      <c r="D38" s="21">
        <v>0.156087726354599</v>
      </c>
      <c r="E38"/>
      <c r="F38"/>
    </row>
    <row r="39" spans="2:6" x14ac:dyDescent="0.25">
      <c r="B39" s="14">
        <v>42036</v>
      </c>
      <c r="C39" s="21">
        <v>0.16268910467624659</v>
      </c>
      <c r="D39" s="21">
        <v>0.15473788976669309</v>
      </c>
      <c r="E39"/>
      <c r="F39"/>
    </row>
    <row r="40" spans="2:6" x14ac:dyDescent="0.25">
      <c r="B40" s="14">
        <v>42064</v>
      </c>
      <c r="C40" s="21">
        <v>0.1634103059768677</v>
      </c>
      <c r="D40" s="21">
        <v>0.15516628324985501</v>
      </c>
      <c r="E40"/>
      <c r="F40"/>
    </row>
    <row r="41" spans="2:6" x14ac:dyDescent="0.25">
      <c r="B41" s="14">
        <v>42095</v>
      </c>
      <c r="C41" s="21">
        <v>0.16187421977519989</v>
      </c>
      <c r="D41" s="21">
        <v>0.1535269021987915</v>
      </c>
      <c r="E41"/>
      <c r="F41"/>
    </row>
    <row r="42" spans="2:6" x14ac:dyDescent="0.25">
      <c r="B42" s="14">
        <v>42125</v>
      </c>
      <c r="C42" s="21">
        <v>0.16130396723747251</v>
      </c>
      <c r="D42" s="21">
        <v>0.1524164229631424</v>
      </c>
      <c r="E42"/>
      <c r="F42"/>
    </row>
    <row r="43" spans="2:6" x14ac:dyDescent="0.25">
      <c r="B43" s="14">
        <v>42156</v>
      </c>
      <c r="C43" s="21">
        <v>0.16024067997932431</v>
      </c>
      <c r="D43" s="21">
        <v>0.15138097107410431</v>
      </c>
      <c r="E43"/>
      <c r="F43"/>
    </row>
    <row r="44" spans="2:6" x14ac:dyDescent="0.25">
      <c r="B44" s="14">
        <v>42186</v>
      </c>
      <c r="C44" s="21">
        <v>0.16066291928291321</v>
      </c>
      <c r="D44" s="21">
        <v>0.15152063965797419</v>
      </c>
      <c r="E44"/>
      <c r="F44"/>
    </row>
    <row r="45" spans="2:6" x14ac:dyDescent="0.25">
      <c r="B45" s="14">
        <v>42217</v>
      </c>
      <c r="C45" s="21">
        <v>0.16791172325611109</v>
      </c>
      <c r="D45" s="21">
        <v>0.15932753682136541</v>
      </c>
      <c r="E45"/>
      <c r="F45"/>
    </row>
    <row r="46" spans="2:6" x14ac:dyDescent="0.25">
      <c r="B46" s="14">
        <v>42248</v>
      </c>
      <c r="C46" s="21">
        <v>0.1655125766992569</v>
      </c>
      <c r="D46" s="21">
        <v>0.15632887184619901</v>
      </c>
      <c r="E46"/>
      <c r="F46"/>
    </row>
    <row r="47" spans="2:6" x14ac:dyDescent="0.25">
      <c r="B47" s="14">
        <v>42278</v>
      </c>
      <c r="C47" s="21">
        <v>0.16560196876525879</v>
      </c>
      <c r="D47" s="21">
        <v>0.1559937596321106</v>
      </c>
      <c r="E47"/>
      <c r="F47"/>
    </row>
    <row r="48" spans="2:6" x14ac:dyDescent="0.25">
      <c r="B48" s="14">
        <v>42309</v>
      </c>
      <c r="C48" s="21">
        <v>0.16615542769432071</v>
      </c>
      <c r="D48" s="21">
        <v>0.15685057640075681</v>
      </c>
      <c r="E48"/>
      <c r="F48"/>
    </row>
    <row r="49" spans="2:6" x14ac:dyDescent="0.25">
      <c r="B49" s="14">
        <v>42339</v>
      </c>
      <c r="C49" s="21">
        <v>0.16266144812107089</v>
      </c>
      <c r="D49" s="21">
        <v>0.15281051397323611</v>
      </c>
      <c r="E49"/>
      <c r="F49"/>
    </row>
    <row r="50" spans="2:6" x14ac:dyDescent="0.25">
      <c r="B50" s="14">
        <v>42370</v>
      </c>
      <c r="C50" s="21">
        <v>0.16896569728851321</v>
      </c>
      <c r="D50" s="21">
        <v>0.1588993966579437</v>
      </c>
      <c r="E50"/>
      <c r="F50"/>
    </row>
    <row r="51" spans="2:6" x14ac:dyDescent="0.25">
      <c r="B51" s="14">
        <v>42401</v>
      </c>
      <c r="C51" s="21">
        <v>0.16664540767669681</v>
      </c>
      <c r="D51" s="21">
        <v>0.155880942940712</v>
      </c>
      <c r="E51"/>
      <c r="F51"/>
    </row>
    <row r="52" spans="2:6" x14ac:dyDescent="0.25">
      <c r="B52" s="14">
        <v>42430</v>
      </c>
      <c r="C52" s="21">
        <v>0.16797539591789251</v>
      </c>
      <c r="D52" s="21">
        <v>0.15688623487949371</v>
      </c>
      <c r="E52"/>
      <c r="F52"/>
    </row>
    <row r="53" spans="2:6" x14ac:dyDescent="0.25">
      <c r="B53" s="14">
        <v>42461</v>
      </c>
      <c r="C53" s="21">
        <v>0.17043288052082059</v>
      </c>
      <c r="D53" s="21">
        <v>0.15920406579971311</v>
      </c>
      <c r="E53"/>
      <c r="F53"/>
    </row>
    <row r="54" spans="2:6" x14ac:dyDescent="0.25">
      <c r="B54" s="14">
        <v>42491</v>
      </c>
      <c r="C54" s="21">
        <v>0.1698970049619675</v>
      </c>
      <c r="D54" s="21">
        <v>0.15836554765701291</v>
      </c>
      <c r="E54"/>
      <c r="F54"/>
    </row>
    <row r="55" spans="2:6" x14ac:dyDescent="0.25">
      <c r="B55" s="14">
        <v>42522</v>
      </c>
      <c r="C55" s="21">
        <v>0.169452890753746</v>
      </c>
      <c r="D55" s="21">
        <v>0.15748898684978491</v>
      </c>
      <c r="E55"/>
      <c r="F55"/>
    </row>
    <row r="56" spans="2:6" x14ac:dyDescent="0.25">
      <c r="B56" s="14">
        <v>42552</v>
      </c>
      <c r="C56" s="21">
        <v>0.17064949870109561</v>
      </c>
      <c r="D56" s="21">
        <v>0.15845960378646851</v>
      </c>
      <c r="E56"/>
      <c r="F56"/>
    </row>
    <row r="57" spans="2:6" x14ac:dyDescent="0.25">
      <c r="B57" s="14">
        <v>42583</v>
      </c>
      <c r="C57" s="21">
        <v>0.17316858470439911</v>
      </c>
      <c r="D57" s="21">
        <v>0.1616379767656326</v>
      </c>
      <c r="E57"/>
      <c r="F57"/>
    </row>
    <row r="58" spans="2:6" x14ac:dyDescent="0.25">
      <c r="B58" s="14">
        <v>42614</v>
      </c>
      <c r="C58" s="21">
        <v>0.17471672594547269</v>
      </c>
      <c r="D58" s="21">
        <v>0.16259583830833441</v>
      </c>
      <c r="E58"/>
      <c r="F58"/>
    </row>
    <row r="59" spans="2:6" x14ac:dyDescent="0.25">
      <c r="B59" s="14">
        <v>42644</v>
      </c>
      <c r="C59" s="21">
        <v>0.17461855709552759</v>
      </c>
      <c r="D59" s="21">
        <v>0.16203275322914121</v>
      </c>
      <c r="E59"/>
      <c r="F59"/>
    </row>
    <row r="60" spans="2:6" x14ac:dyDescent="0.25">
      <c r="B60" s="14">
        <v>42675</v>
      </c>
      <c r="C60" s="21">
        <v>0.17092366516590121</v>
      </c>
      <c r="D60" s="21">
        <v>0.15796938538551331</v>
      </c>
      <c r="E60"/>
      <c r="F60"/>
    </row>
    <row r="61" spans="2:6" x14ac:dyDescent="0.25">
      <c r="B61" s="14">
        <v>42705</v>
      </c>
      <c r="C61" s="21">
        <v>0.1707756966352463</v>
      </c>
      <c r="D61" s="21">
        <v>0.1573790907859802</v>
      </c>
      <c r="E61"/>
      <c r="F61"/>
    </row>
    <row r="62" spans="2:6" x14ac:dyDescent="0.25">
      <c r="B62" s="14">
        <v>42736</v>
      </c>
      <c r="C62" s="21">
        <v>0.175662025809288</v>
      </c>
      <c r="D62" s="21">
        <v>0.16232165694236761</v>
      </c>
      <c r="E62"/>
      <c r="F62"/>
    </row>
    <row r="63" spans="2:6" x14ac:dyDescent="0.25">
      <c r="B63" s="14">
        <v>42767</v>
      </c>
      <c r="C63" s="21">
        <v>0.1725543141365051</v>
      </c>
      <c r="D63" s="21">
        <v>0.1589051932096481</v>
      </c>
      <c r="E63"/>
      <c r="F63"/>
    </row>
    <row r="64" spans="2:6" x14ac:dyDescent="0.25">
      <c r="B64" s="14">
        <v>42795</v>
      </c>
      <c r="C64" s="21">
        <v>0.17408747971057889</v>
      </c>
      <c r="D64" s="21">
        <v>0.15989448130130771</v>
      </c>
      <c r="E64"/>
      <c r="F64"/>
    </row>
    <row r="65" spans="2:6" x14ac:dyDescent="0.25">
      <c r="B65" s="14">
        <v>42826</v>
      </c>
      <c r="C65" s="21">
        <v>0.17686277627944949</v>
      </c>
      <c r="D65" s="21">
        <v>0.1627923101186752</v>
      </c>
      <c r="E65"/>
      <c r="F65"/>
    </row>
    <row r="66" spans="2:6" x14ac:dyDescent="0.25">
      <c r="B66" s="14">
        <v>42856</v>
      </c>
      <c r="C66" s="21">
        <v>0.17518480122089389</v>
      </c>
      <c r="D66" s="21">
        <v>0.16066347062587741</v>
      </c>
      <c r="E66"/>
      <c r="F66"/>
    </row>
    <row r="67" spans="2:6" x14ac:dyDescent="0.25">
      <c r="B67" s="14">
        <v>42887</v>
      </c>
      <c r="C67" s="21">
        <v>0.17580865323543551</v>
      </c>
      <c r="D67" s="21">
        <v>0.1608470231294632</v>
      </c>
      <c r="E67"/>
      <c r="F67"/>
    </row>
    <row r="68" spans="2:6" x14ac:dyDescent="0.25">
      <c r="B68" s="14">
        <v>42917</v>
      </c>
      <c r="C68" s="21">
        <v>0.17930883169174189</v>
      </c>
      <c r="D68" s="21">
        <v>0.164226770401001</v>
      </c>
      <c r="E68"/>
      <c r="F68"/>
    </row>
    <row r="69" spans="2:6" x14ac:dyDescent="0.25">
      <c r="B69" s="14">
        <v>42948</v>
      </c>
      <c r="C69" s="21">
        <v>0.18156492710113531</v>
      </c>
      <c r="D69" s="21">
        <v>0.16665126383304599</v>
      </c>
      <c r="E69"/>
      <c r="F69"/>
    </row>
    <row r="70" spans="2:6" x14ac:dyDescent="0.25">
      <c r="B70" s="14">
        <v>42979</v>
      </c>
      <c r="C70" s="21">
        <v>0.18430280685424799</v>
      </c>
      <c r="D70" s="21">
        <v>0.16920669376850131</v>
      </c>
      <c r="E70"/>
      <c r="F70"/>
    </row>
    <row r="71" spans="2:6" x14ac:dyDescent="0.25">
      <c r="B71" s="14">
        <v>43009</v>
      </c>
      <c r="C71" s="21">
        <v>0.18221127986907959</v>
      </c>
      <c r="D71" s="21">
        <v>0.16647523641586301</v>
      </c>
      <c r="E71"/>
      <c r="F71"/>
    </row>
    <row r="72" spans="2:6" x14ac:dyDescent="0.25">
      <c r="B72" s="14">
        <v>43040</v>
      </c>
      <c r="C72" s="21">
        <v>0.17935092747211459</v>
      </c>
      <c r="D72" s="21">
        <v>0.16327027976512909</v>
      </c>
      <c r="E72"/>
      <c r="F72"/>
    </row>
    <row r="73" spans="2:6" x14ac:dyDescent="0.25">
      <c r="B73" s="14">
        <v>43070</v>
      </c>
      <c r="C73" s="21">
        <v>0.18082223832607269</v>
      </c>
      <c r="D73" s="21">
        <v>0.16401003301143649</v>
      </c>
      <c r="E73"/>
      <c r="F73"/>
    </row>
    <row r="74" spans="2:6" x14ac:dyDescent="0.25">
      <c r="B74" s="14">
        <v>43101</v>
      </c>
      <c r="C74" s="21">
        <v>0.1845635920763016</v>
      </c>
      <c r="D74" s="21">
        <v>0.16748522222042081</v>
      </c>
      <c r="E74"/>
      <c r="F74"/>
    </row>
    <row r="75" spans="2:6" x14ac:dyDescent="0.25">
      <c r="B75" s="14">
        <v>43132</v>
      </c>
      <c r="C75" s="21">
        <v>0.1836450397968292</v>
      </c>
      <c r="D75" s="21">
        <v>0.1662653386592865</v>
      </c>
      <c r="E75"/>
      <c r="F75"/>
    </row>
    <row r="76" spans="2:6" x14ac:dyDescent="0.25">
      <c r="B76" s="14">
        <v>43160</v>
      </c>
      <c r="C76" s="21">
        <v>0.18409727513790131</v>
      </c>
      <c r="D76" s="21">
        <v>0.166288897395134</v>
      </c>
      <c r="E76"/>
      <c r="F76"/>
    </row>
    <row r="77" spans="2:6" x14ac:dyDescent="0.25">
      <c r="B77" s="14">
        <v>43191</v>
      </c>
      <c r="C77" s="21">
        <v>0.18658152222633359</v>
      </c>
      <c r="D77" s="21">
        <v>0.16843961179256439</v>
      </c>
      <c r="E77"/>
      <c r="F77"/>
    </row>
    <row r="78" spans="2:6" x14ac:dyDescent="0.25">
      <c r="B78" s="14">
        <v>43221</v>
      </c>
      <c r="C78" s="21">
        <v>0.1833834499120712</v>
      </c>
      <c r="D78" s="21">
        <v>0.16476066410541529</v>
      </c>
      <c r="E78"/>
      <c r="F78"/>
    </row>
    <row r="79" spans="2:6" x14ac:dyDescent="0.25">
      <c r="B79" s="14">
        <v>43252</v>
      </c>
      <c r="C79" s="21">
        <v>0.1853696405887604</v>
      </c>
      <c r="D79" s="21">
        <v>0.16659662127494809</v>
      </c>
      <c r="E79"/>
      <c r="F79"/>
    </row>
    <row r="80" spans="2:6" x14ac:dyDescent="0.25">
      <c r="B80" s="14">
        <v>43282</v>
      </c>
      <c r="C80" s="21">
        <v>0.18747927248477941</v>
      </c>
      <c r="D80" s="21">
        <v>0.16856430470943451</v>
      </c>
      <c r="E80"/>
      <c r="F80"/>
    </row>
    <row r="81" spans="2:6" x14ac:dyDescent="0.25">
      <c r="B81" s="14">
        <v>43313</v>
      </c>
      <c r="C81" s="21">
        <v>0.18821306526660919</v>
      </c>
      <c r="D81" s="21">
        <v>0.1694345623254776</v>
      </c>
      <c r="E81"/>
      <c r="F81"/>
    </row>
    <row r="82" spans="2:6" x14ac:dyDescent="0.25">
      <c r="B82" s="14">
        <v>43344</v>
      </c>
      <c r="C82" s="21">
        <v>0.19292205572128299</v>
      </c>
      <c r="D82" s="21">
        <v>0.1738423556089401</v>
      </c>
      <c r="E82"/>
      <c r="F82"/>
    </row>
    <row r="83" spans="2:6" x14ac:dyDescent="0.25">
      <c r="B83" s="14">
        <v>43374</v>
      </c>
      <c r="C83" s="21">
        <v>0.18726557493209839</v>
      </c>
      <c r="D83" s="21">
        <v>0.16782799363136289</v>
      </c>
      <c r="E83"/>
      <c r="F83"/>
    </row>
    <row r="84" spans="2:6" x14ac:dyDescent="0.25">
      <c r="B84" s="14">
        <v>43405</v>
      </c>
      <c r="C84" s="21">
        <v>0.18912982940673831</v>
      </c>
      <c r="D84" s="21">
        <v>0.16913633048534391</v>
      </c>
      <c r="E84"/>
      <c r="F84"/>
    </row>
    <row r="85" spans="2:6" x14ac:dyDescent="0.25">
      <c r="B85" s="14">
        <v>43435</v>
      </c>
      <c r="C85" s="21">
        <v>0.1902971267700195</v>
      </c>
      <c r="D85" s="21">
        <v>0.1694651544094086</v>
      </c>
      <c r="E85"/>
      <c r="F85"/>
    </row>
    <row r="86" spans="2:6" x14ac:dyDescent="0.25">
      <c r="B86" s="14">
        <v>43466</v>
      </c>
      <c r="C86" s="21">
        <v>0.19290776550769809</v>
      </c>
      <c r="D86" s="21">
        <v>0.1719915568828583</v>
      </c>
      <c r="E86"/>
      <c r="F86"/>
    </row>
    <row r="87" spans="2:6" x14ac:dyDescent="0.25">
      <c r="B87" s="14">
        <v>43497</v>
      </c>
      <c r="C87" s="21">
        <v>0.19209584593772891</v>
      </c>
      <c r="D87" s="21">
        <v>0.1712861955165863</v>
      </c>
      <c r="E87"/>
      <c r="F87"/>
    </row>
    <row r="88" spans="2:6" x14ac:dyDescent="0.25">
      <c r="B88" s="14">
        <v>43525</v>
      </c>
      <c r="C88" s="21">
        <v>0.19237628579139709</v>
      </c>
      <c r="D88" s="21">
        <v>0.171210452914238</v>
      </c>
      <c r="E88"/>
      <c r="F88"/>
    </row>
    <row r="89" spans="2:6" x14ac:dyDescent="0.25">
      <c r="B89" s="14">
        <v>43556</v>
      </c>
      <c r="C89" s="21">
        <v>0.19252926111221311</v>
      </c>
      <c r="D89" s="21">
        <v>0.1710660457611084</v>
      </c>
      <c r="E89"/>
      <c r="F89"/>
    </row>
    <row r="90" spans="2:6" x14ac:dyDescent="0.25">
      <c r="B90" s="14">
        <v>43586</v>
      </c>
      <c r="C90" s="21">
        <v>0.1924796998500824</v>
      </c>
      <c r="D90" s="21">
        <v>0.17045605182647711</v>
      </c>
      <c r="E90"/>
      <c r="F90"/>
    </row>
    <row r="91" spans="2:6" x14ac:dyDescent="0.25">
      <c r="B91" s="14">
        <v>43617</v>
      </c>
      <c r="C91" s="21">
        <v>0.19475050270557401</v>
      </c>
      <c r="D91" s="21">
        <v>0.17269416153430939</v>
      </c>
      <c r="E91"/>
      <c r="F91"/>
    </row>
    <row r="92" spans="2:6" x14ac:dyDescent="0.25">
      <c r="B92" s="14">
        <v>43647</v>
      </c>
      <c r="C92" s="21">
        <v>0.19881696999073031</v>
      </c>
      <c r="D92" s="21">
        <v>0.17624048888683319</v>
      </c>
      <c r="E92"/>
      <c r="F92"/>
    </row>
    <row r="93" spans="2:6" x14ac:dyDescent="0.25">
      <c r="B93" s="14">
        <v>43678</v>
      </c>
      <c r="C93" s="21">
        <v>0.20285616815090179</v>
      </c>
      <c r="D93" s="21">
        <v>0.1809272766113281</v>
      </c>
      <c r="E93"/>
      <c r="F93"/>
    </row>
    <row r="94" spans="2:6" x14ac:dyDescent="0.25">
      <c r="B94" s="14">
        <v>43709</v>
      </c>
      <c r="C94" s="21">
        <v>0.20778696238994601</v>
      </c>
      <c r="D94" s="21">
        <v>0.18568356335163119</v>
      </c>
      <c r="E94"/>
      <c r="F94"/>
    </row>
    <row r="95" spans="2:6" x14ac:dyDescent="0.25">
      <c r="B95" s="14">
        <v>43739</v>
      </c>
      <c r="C95" s="21">
        <v>0.20310372114181521</v>
      </c>
      <c r="D95" s="21">
        <v>0.18024146556854251</v>
      </c>
      <c r="E95"/>
      <c r="F95"/>
    </row>
    <row r="96" spans="2:6" x14ac:dyDescent="0.25">
      <c r="B96" s="14">
        <v>43770</v>
      </c>
      <c r="C96" s="21">
        <v>0.2063981890678406</v>
      </c>
      <c r="D96" s="21">
        <v>0.18281608819961551</v>
      </c>
      <c r="E96"/>
      <c r="F96"/>
    </row>
    <row r="97" spans="2:6" x14ac:dyDescent="0.25">
      <c r="B97" s="14">
        <v>43800</v>
      </c>
      <c r="C97" s="21">
        <v>0.20523668825626371</v>
      </c>
      <c r="D97" s="21">
        <v>0.18067976832389829</v>
      </c>
      <c r="E97"/>
      <c r="F97"/>
    </row>
    <row r="98" spans="2:6" x14ac:dyDescent="0.25">
      <c r="B98" s="14">
        <v>43831</v>
      </c>
      <c r="C98" s="21">
        <v>0.20908588171005249</v>
      </c>
      <c r="D98" s="21">
        <v>0.18457092344760889</v>
      </c>
      <c r="E98"/>
      <c r="F98"/>
    </row>
    <row r="99" spans="2:6" x14ac:dyDescent="0.25">
      <c r="B99" s="14">
        <v>43862</v>
      </c>
      <c r="C99" s="21">
        <v>0.2102283984422684</v>
      </c>
      <c r="D99" s="21">
        <v>0.18584778904914859</v>
      </c>
      <c r="E99"/>
      <c r="F99"/>
    </row>
    <row r="100" spans="2:6" x14ac:dyDescent="0.25">
      <c r="B100" s="14">
        <v>43891</v>
      </c>
      <c r="C100" s="21">
        <v>0.21115441620349881</v>
      </c>
      <c r="D100" s="21">
        <v>0.18580995500087741</v>
      </c>
      <c r="E100"/>
      <c r="F100"/>
    </row>
    <row r="101" spans="2:6" x14ac:dyDescent="0.25">
      <c r="B101" s="14">
        <v>43922</v>
      </c>
      <c r="C101" s="21">
        <v>0.2043871879577637</v>
      </c>
      <c r="D101" s="21">
        <v>0.17861652374267581</v>
      </c>
      <c r="E101"/>
      <c r="F101"/>
    </row>
    <row r="102" spans="2:6" x14ac:dyDescent="0.25">
      <c r="B102" s="14">
        <v>43952</v>
      </c>
      <c r="C102" s="21">
        <v>0.19759789109230039</v>
      </c>
      <c r="D102" s="21">
        <v>0.17183323204517359</v>
      </c>
      <c r="E102"/>
      <c r="F102"/>
    </row>
    <row r="103" spans="2:6" x14ac:dyDescent="0.25">
      <c r="B103" s="14">
        <v>43983</v>
      </c>
      <c r="C103" s="21">
        <v>0.19981782138347631</v>
      </c>
      <c r="D103" s="21">
        <v>0.17356674373149869</v>
      </c>
      <c r="E103"/>
      <c r="F103"/>
    </row>
    <row r="104" spans="2:6" x14ac:dyDescent="0.25">
      <c r="B104" s="14">
        <v>44013</v>
      </c>
      <c r="C104" s="21">
        <v>0.20503097772598269</v>
      </c>
      <c r="D104" s="21">
        <v>0.1783771812915802</v>
      </c>
      <c r="E104"/>
      <c r="F104"/>
    </row>
    <row r="105" spans="2:6" x14ac:dyDescent="0.25">
      <c r="B105" s="14">
        <v>44044</v>
      </c>
      <c r="C105" s="21">
        <v>0.20981448888778689</v>
      </c>
      <c r="D105" s="21">
        <v>0.18394206464290619</v>
      </c>
      <c r="E105"/>
      <c r="F105"/>
    </row>
    <row r="106" spans="2:6" x14ac:dyDescent="0.25">
      <c r="B106" s="14">
        <v>44075</v>
      </c>
      <c r="C106" s="21">
        <v>0.21139448881149289</v>
      </c>
      <c r="D106" s="21">
        <v>0.18520766496658331</v>
      </c>
      <c r="E106"/>
      <c r="F106"/>
    </row>
    <row r="107" spans="2:6" x14ac:dyDescent="0.25">
      <c r="B107" s="14">
        <v>44105</v>
      </c>
      <c r="C107" s="21">
        <v>0.20869266986846921</v>
      </c>
      <c r="D107" s="21">
        <v>0.1821390688419342</v>
      </c>
      <c r="E107"/>
      <c r="F107"/>
    </row>
    <row r="108" spans="2:6" x14ac:dyDescent="0.25">
      <c r="B108" s="14">
        <v>44136</v>
      </c>
      <c r="C108" s="21">
        <v>0.2084062248468399</v>
      </c>
      <c r="D108" s="21">
        <v>0.18120026588439939</v>
      </c>
      <c r="E108"/>
      <c r="F108"/>
    </row>
    <row r="109" spans="2:6" x14ac:dyDescent="0.25">
      <c r="B109" s="14">
        <v>44166</v>
      </c>
      <c r="C109" s="21">
        <v>0.20647980272769931</v>
      </c>
      <c r="D109" s="21">
        <v>0.17893657088279721</v>
      </c>
      <c r="E109"/>
      <c r="F109"/>
    </row>
    <row r="110" spans="2:6" x14ac:dyDescent="0.25">
      <c r="B110" s="14">
        <v>44197</v>
      </c>
      <c r="C110" s="21">
        <v>0.2103125602006912</v>
      </c>
      <c r="D110" s="21">
        <v>0.1825843155384064</v>
      </c>
      <c r="E110"/>
      <c r="F110"/>
    </row>
    <row r="111" spans="2:6" x14ac:dyDescent="0.25">
      <c r="B111" s="14">
        <v>44228</v>
      </c>
      <c r="C111" s="21">
        <v>0.20906758308410639</v>
      </c>
      <c r="D111" s="21">
        <v>0.1809215247631073</v>
      </c>
      <c r="E111"/>
      <c r="F111"/>
    </row>
    <row r="112" spans="2:6" x14ac:dyDescent="0.25">
      <c r="B112" s="14">
        <v>44256</v>
      </c>
      <c r="C112" s="21">
        <v>0.20772334933280939</v>
      </c>
      <c r="D112" s="21">
        <v>0.17913663387298581</v>
      </c>
      <c r="E112"/>
      <c r="F112"/>
    </row>
    <row r="113" spans="2:6" x14ac:dyDescent="0.25">
      <c r="B113" s="14">
        <v>44287</v>
      </c>
      <c r="C113" s="21">
        <v>0.21056181192398071</v>
      </c>
      <c r="D113" s="21">
        <v>0.18193912506103521</v>
      </c>
      <c r="E113"/>
      <c r="F113"/>
    </row>
    <row r="114" spans="2:6" x14ac:dyDescent="0.25">
      <c r="B114" s="14">
        <v>44317</v>
      </c>
      <c r="C114" s="21">
        <v>0.21033015847206121</v>
      </c>
      <c r="D114" s="21">
        <v>0.18116387724876401</v>
      </c>
      <c r="E114"/>
      <c r="F114"/>
    </row>
    <row r="115" spans="2:6" x14ac:dyDescent="0.25">
      <c r="B115" s="14">
        <v>44348</v>
      </c>
      <c r="C115" s="21">
        <v>0.21009860932826999</v>
      </c>
      <c r="D115" s="21">
        <v>0.18063350021839139</v>
      </c>
      <c r="E115"/>
      <c r="F115"/>
    </row>
    <row r="116" spans="2:6" x14ac:dyDescent="0.25">
      <c r="B116" s="14">
        <v>44378</v>
      </c>
      <c r="C116" s="21">
        <v>0.21144123375415799</v>
      </c>
      <c r="D116" s="21">
        <v>0.18182763457298279</v>
      </c>
      <c r="E116"/>
      <c r="F116"/>
    </row>
    <row r="117" spans="2:6" x14ac:dyDescent="0.25">
      <c r="B117" s="14">
        <v>44409</v>
      </c>
      <c r="C117" s="21">
        <v>0.21626798808574679</v>
      </c>
      <c r="D117" s="21">
        <v>0.1876181960105896</v>
      </c>
      <c r="E117"/>
      <c r="F117"/>
    </row>
    <row r="118" spans="2:6" x14ac:dyDescent="0.25">
      <c r="B118"/>
      <c r="C118"/>
      <c r="D118"/>
      <c r="E118"/>
      <c r="F118"/>
    </row>
    <row r="119" spans="2:6" x14ac:dyDescent="0.25">
      <c r="B119"/>
      <c r="C119" s="22">
        <f>C117-C5</f>
        <v>6.0344144701957703E-2</v>
      </c>
      <c r="D119" s="22">
        <f>D117-D5</f>
        <v>3.1694367527961703E-2</v>
      </c>
      <c r="E119"/>
      <c r="F119" s="23">
        <f>1-D119/C119</f>
        <v>0.47477310873322454</v>
      </c>
    </row>
    <row r="120" spans="2:6" x14ac:dyDescent="0.25">
      <c r="B120"/>
      <c r="C120" s="24"/>
      <c r="D120" s="22">
        <f>D119/C119</f>
        <v>0.52522689126677546</v>
      </c>
      <c r="E120"/>
      <c r="F120"/>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D8DD9-CA3E-4EAF-93D4-0CB14ADC52D1}">
  <dimension ref="A1:L121"/>
  <sheetViews>
    <sheetView workbookViewId="0">
      <selection activeCell="B1" sqref="B1"/>
    </sheetView>
  </sheetViews>
  <sheetFormatPr defaultRowHeight="15" x14ac:dyDescent="0.25"/>
  <cols>
    <col min="1" max="1" width="18.42578125" style="2" customWidth="1"/>
    <col min="2" max="2" width="11.28515625" style="2" customWidth="1"/>
    <col min="3" max="16384" width="9.140625" style="2"/>
  </cols>
  <sheetData>
    <row r="1" spans="1:12" x14ac:dyDescent="0.25">
      <c r="A1" s="1" t="s">
        <v>0</v>
      </c>
      <c r="B1" s="2" t="s">
        <v>227</v>
      </c>
    </row>
    <row r="2" spans="1:12" x14ac:dyDescent="0.25">
      <c r="A2" s="1" t="s">
        <v>2</v>
      </c>
      <c r="B2" s="2" t="s">
        <v>160</v>
      </c>
    </row>
    <row r="3" spans="1:12" x14ac:dyDescent="0.25">
      <c r="A3" s="1"/>
    </row>
    <row r="4" spans="1:12" ht="15" customHeight="1" x14ac:dyDescent="0.25">
      <c r="A4" s="5" t="s">
        <v>1</v>
      </c>
      <c r="B4" t="s">
        <v>161</v>
      </c>
      <c r="C4" t="s">
        <v>179</v>
      </c>
      <c r="D4" t="s">
        <v>180</v>
      </c>
      <c r="E4" t="s">
        <v>181</v>
      </c>
      <c r="F4" t="s">
        <v>182</v>
      </c>
      <c r="G4" t="s">
        <v>183</v>
      </c>
      <c r="H4" t="s">
        <v>184</v>
      </c>
      <c r="I4" s="4"/>
      <c r="J4" s="4"/>
      <c r="K4" s="4"/>
      <c r="L4" s="4"/>
    </row>
    <row r="5" spans="1:12" ht="15" customHeight="1" x14ac:dyDescent="0.25">
      <c r="A5" s="4"/>
      <c r="B5" s="14">
        <v>41000</v>
      </c>
      <c r="C5" s="25">
        <v>4.7058824449777603E-2</v>
      </c>
      <c r="D5" s="25">
        <v>0.3173578679561615</v>
      </c>
      <c r="E5" s="25">
        <v>7.6149031519889832E-2</v>
      </c>
      <c r="F5" s="25">
        <v>0.26541319489479059</v>
      </c>
      <c r="G5" s="25">
        <v>0.4098891019821167</v>
      </c>
      <c r="H5" s="25">
        <v>0.4384615421295166</v>
      </c>
      <c r="I5" s="4"/>
      <c r="J5" s="4"/>
      <c r="K5" s="4"/>
      <c r="L5" s="4"/>
    </row>
    <row r="6" spans="1:12" ht="15" customHeight="1" x14ac:dyDescent="0.25">
      <c r="A6" s="4"/>
      <c r="B6" s="14">
        <v>41030</v>
      </c>
      <c r="C6" s="25">
        <v>4.4728435575962067E-2</v>
      </c>
      <c r="D6" s="25">
        <v>0.31124195456504822</v>
      </c>
      <c r="E6" s="25">
        <v>7.2791233658790588E-2</v>
      </c>
      <c r="F6" s="25">
        <v>0.26637744903564448</v>
      </c>
      <c r="G6" s="25">
        <v>0.40000000596046448</v>
      </c>
      <c r="H6" s="25">
        <v>0.44110274314880371</v>
      </c>
      <c r="I6" s="4"/>
      <c r="J6" s="4"/>
      <c r="K6" s="4"/>
      <c r="L6" s="4"/>
    </row>
    <row r="7" spans="1:12" ht="15" customHeight="1" x14ac:dyDescent="0.25">
      <c r="A7" s="4"/>
      <c r="B7" s="14">
        <v>41061</v>
      </c>
      <c r="C7" s="25">
        <v>4.4805478304624557E-2</v>
      </c>
      <c r="D7" s="25">
        <v>0.31499725580215449</v>
      </c>
      <c r="E7" s="25">
        <v>7.4422352015972137E-2</v>
      </c>
      <c r="F7" s="25">
        <v>0.26724138855934138</v>
      </c>
      <c r="G7" s="25">
        <v>0.38818755745887762</v>
      </c>
      <c r="H7" s="25">
        <v>0.42961165308952332</v>
      </c>
      <c r="I7" s="4"/>
      <c r="J7" s="4"/>
      <c r="K7" s="4"/>
      <c r="L7" s="4"/>
    </row>
    <row r="8" spans="1:12" ht="15" customHeight="1" x14ac:dyDescent="0.25">
      <c r="A8" s="4"/>
      <c r="B8" s="14">
        <v>41091</v>
      </c>
      <c r="C8" s="25">
        <v>5.6578949093818658E-2</v>
      </c>
      <c r="D8" s="25">
        <v>0.32485643029212952</v>
      </c>
      <c r="E8" s="25">
        <v>8.1649042665958405E-2</v>
      </c>
      <c r="F8" s="25">
        <v>0.27451819181442261</v>
      </c>
      <c r="G8" s="25">
        <v>0.39562889933586121</v>
      </c>
      <c r="H8" s="25">
        <v>0.43028846383094788</v>
      </c>
      <c r="I8" s="4"/>
      <c r="J8" s="4"/>
      <c r="K8" s="4"/>
      <c r="L8" s="4"/>
    </row>
    <row r="9" spans="1:12" ht="15" customHeight="1" x14ac:dyDescent="0.25">
      <c r="A9" s="4"/>
      <c r="B9" s="14">
        <v>41122</v>
      </c>
      <c r="C9" s="25">
        <v>5.1532234996557243E-2</v>
      </c>
      <c r="D9" s="25">
        <v>0.31815099716186518</v>
      </c>
      <c r="E9" s="25">
        <v>7.413838803768158E-2</v>
      </c>
      <c r="F9" s="25">
        <v>0.26757562160491938</v>
      </c>
      <c r="G9" s="25">
        <v>0.38550984859466553</v>
      </c>
      <c r="H9" s="25">
        <v>0.42130750417709351</v>
      </c>
      <c r="I9" s="4"/>
      <c r="J9" s="4"/>
      <c r="K9" s="4"/>
      <c r="L9" s="4"/>
    </row>
    <row r="10" spans="1:12" ht="15" customHeight="1" x14ac:dyDescent="0.25">
      <c r="A10" s="4"/>
      <c r="B10" s="14">
        <v>41153</v>
      </c>
      <c r="C10" s="25">
        <v>5.2548341453075409E-2</v>
      </c>
      <c r="D10" s="25">
        <v>0.31903159618377691</v>
      </c>
      <c r="E10" s="25">
        <v>7.3468849062919617E-2</v>
      </c>
      <c r="F10" s="25">
        <v>0.26810672879219061</v>
      </c>
      <c r="G10" s="25">
        <v>0.38662531971931458</v>
      </c>
      <c r="H10" s="25">
        <v>0.44285714626312261</v>
      </c>
      <c r="I10" s="4"/>
      <c r="J10" s="4"/>
      <c r="K10" s="4"/>
      <c r="L10" s="4"/>
    </row>
    <row r="11" spans="1:12" ht="15" customHeight="1" x14ac:dyDescent="0.25">
      <c r="A11" s="4"/>
      <c r="B11" s="14">
        <v>41183</v>
      </c>
      <c r="C11" s="25">
        <v>4.4002585113048553E-2</v>
      </c>
      <c r="D11" s="25">
        <v>0.3121163547039032</v>
      </c>
      <c r="E11" s="25">
        <v>7.367309182882309E-2</v>
      </c>
      <c r="F11" s="25">
        <v>0.26733922958374018</v>
      </c>
      <c r="G11" s="25">
        <v>0.38891333341598511</v>
      </c>
      <c r="H11" s="25">
        <v>0.43942993879318237</v>
      </c>
      <c r="I11" s="4"/>
      <c r="J11" s="4"/>
      <c r="K11" s="4"/>
      <c r="L11" s="4"/>
    </row>
    <row r="12" spans="1:12" ht="15" customHeight="1" x14ac:dyDescent="0.25">
      <c r="A12" s="4"/>
      <c r="B12" s="14">
        <v>41214</v>
      </c>
      <c r="C12" s="25">
        <v>4.5340590178966522E-2</v>
      </c>
      <c r="D12" s="25">
        <v>0.31750032305717468</v>
      </c>
      <c r="E12" s="25">
        <v>7.4628829956054688E-2</v>
      </c>
      <c r="F12" s="25">
        <v>0.2664446234703064</v>
      </c>
      <c r="G12" s="25">
        <v>0.39120975136756903</v>
      </c>
      <c r="H12" s="25">
        <v>0.43589743971824652</v>
      </c>
      <c r="I12" s="4"/>
      <c r="J12" s="4"/>
      <c r="K12" s="4"/>
      <c r="L12" s="4"/>
    </row>
    <row r="13" spans="1:12" ht="15" customHeight="1" x14ac:dyDescent="0.25">
      <c r="A13" s="4"/>
      <c r="B13" s="14">
        <v>41244</v>
      </c>
      <c r="C13" s="25">
        <v>4.4120810925960541E-2</v>
      </c>
      <c r="D13" s="25">
        <v>0.31625628471374512</v>
      </c>
      <c r="E13" s="25">
        <v>7.374902069568634E-2</v>
      </c>
      <c r="F13" s="25">
        <v>0.2619439959526062</v>
      </c>
      <c r="G13" s="25">
        <v>0.38185745477676392</v>
      </c>
      <c r="H13" s="25">
        <v>0.4482758641242981</v>
      </c>
      <c r="I13" s="4"/>
      <c r="J13" s="4"/>
      <c r="K13" s="4"/>
      <c r="L13" s="4"/>
    </row>
    <row r="14" spans="1:12" ht="15" customHeight="1" x14ac:dyDescent="0.25">
      <c r="A14" s="4"/>
      <c r="B14" s="14">
        <v>41275</v>
      </c>
      <c r="C14" s="25">
        <v>4.8337284475564957E-2</v>
      </c>
      <c r="D14" s="25">
        <v>0.32075721025466919</v>
      </c>
      <c r="E14" s="25">
        <v>7.701314240694046E-2</v>
      </c>
      <c r="F14" s="25">
        <v>0.26530611515045172</v>
      </c>
      <c r="G14" s="25">
        <v>0.37692967057228088</v>
      </c>
      <c r="H14" s="25">
        <v>0.45890411734580988</v>
      </c>
      <c r="I14" s="4"/>
      <c r="J14" s="4"/>
      <c r="K14" s="4"/>
      <c r="L14" s="4"/>
    </row>
    <row r="15" spans="1:12" ht="15" customHeight="1" x14ac:dyDescent="0.25">
      <c r="A15" s="4"/>
      <c r="B15" s="14">
        <v>41306</v>
      </c>
      <c r="C15" s="25">
        <v>4.792950302362442E-2</v>
      </c>
      <c r="D15" s="25">
        <v>0.31970211863517761</v>
      </c>
      <c r="E15" s="25">
        <v>7.5071185827255249E-2</v>
      </c>
      <c r="F15" s="25">
        <v>0.26650464534759521</v>
      </c>
      <c r="G15" s="25">
        <v>0.37505358457565308</v>
      </c>
      <c r="H15" s="25">
        <v>0.46206897497177118</v>
      </c>
      <c r="I15" s="4"/>
      <c r="J15" s="4"/>
      <c r="K15" s="4"/>
      <c r="L15" s="4"/>
    </row>
    <row r="16" spans="1:12" ht="15" customHeight="1" x14ac:dyDescent="0.25">
      <c r="A16" s="4"/>
      <c r="B16" s="14">
        <v>41334</v>
      </c>
      <c r="C16" s="25">
        <v>4.6514958143234253E-2</v>
      </c>
      <c r="D16" s="25">
        <v>0.31840020418167109</v>
      </c>
      <c r="E16" s="25">
        <v>7.4217736721038818E-2</v>
      </c>
      <c r="F16" s="25">
        <v>0.2645757794380188</v>
      </c>
      <c r="G16" s="25">
        <v>0.3732660710811615</v>
      </c>
      <c r="H16" s="25">
        <v>0.4620535671710968</v>
      </c>
      <c r="I16" s="4"/>
      <c r="J16" s="4"/>
      <c r="K16" s="4"/>
      <c r="L16" s="4"/>
    </row>
    <row r="17" spans="1:12" ht="15" customHeight="1" x14ac:dyDescent="0.25">
      <c r="A17" s="4"/>
      <c r="B17" s="14">
        <v>41365</v>
      </c>
      <c r="C17" s="25">
        <v>4.7867398709058762E-2</v>
      </c>
      <c r="D17" s="25">
        <v>0.31644582748413091</v>
      </c>
      <c r="E17" s="25">
        <v>7.5132548809051514E-2</v>
      </c>
      <c r="F17" s="25">
        <v>0.26594895124435419</v>
      </c>
      <c r="G17" s="25">
        <v>0.3761742115020752</v>
      </c>
      <c r="H17" s="25">
        <v>0.4665178656578064</v>
      </c>
      <c r="I17" s="4"/>
      <c r="J17" s="4"/>
      <c r="K17" s="4"/>
      <c r="L17" s="4"/>
    </row>
    <row r="18" spans="1:12" ht="15" customHeight="1" x14ac:dyDescent="0.25">
      <c r="A18" s="4"/>
      <c r="B18" s="14">
        <v>41395</v>
      </c>
      <c r="C18" s="25">
        <v>4.2108278721570969E-2</v>
      </c>
      <c r="D18" s="25">
        <v>0.31610980629920959</v>
      </c>
      <c r="E18" s="25">
        <v>7.5376883149147034E-2</v>
      </c>
      <c r="F18" s="25">
        <v>0.26332411170005798</v>
      </c>
      <c r="G18" s="25">
        <v>0.37627550959587103</v>
      </c>
      <c r="H18" s="25">
        <v>0.45413869619369512</v>
      </c>
      <c r="I18" s="4"/>
      <c r="J18" s="4"/>
      <c r="K18" s="4"/>
      <c r="L18" s="4"/>
    </row>
    <row r="19" spans="1:12" ht="15" customHeight="1" x14ac:dyDescent="0.25">
      <c r="A19" s="4"/>
      <c r="B19" s="14">
        <v>41426</v>
      </c>
      <c r="C19" s="25">
        <v>4.4825360178947449E-2</v>
      </c>
      <c r="D19" s="25">
        <v>0.31662783026695251</v>
      </c>
      <c r="E19" s="25">
        <v>7.4116893112659454E-2</v>
      </c>
      <c r="F19" s="25">
        <v>0.26834052801132202</v>
      </c>
      <c r="G19" s="25">
        <v>0.37331080436706537</v>
      </c>
      <c r="H19" s="25">
        <v>0.45555555820465088</v>
      </c>
      <c r="I19" s="4"/>
      <c r="J19" s="4"/>
      <c r="K19" s="4"/>
      <c r="L19" s="4"/>
    </row>
    <row r="20" spans="1:12" ht="15" customHeight="1" x14ac:dyDescent="0.25">
      <c r="A20" s="4"/>
      <c r="B20" s="14">
        <v>41456</v>
      </c>
      <c r="C20" s="25">
        <v>4.3431289494037628E-2</v>
      </c>
      <c r="D20" s="25">
        <v>0.31450045108795172</v>
      </c>
      <c r="E20" s="25">
        <v>7.2871387004852295E-2</v>
      </c>
      <c r="F20" s="25">
        <v>0.26205286383628851</v>
      </c>
      <c r="G20" s="25">
        <v>0.37727081775665278</v>
      </c>
      <c r="H20" s="25">
        <v>0.43537414073944092</v>
      </c>
      <c r="I20" s="4"/>
      <c r="J20" s="4"/>
      <c r="K20" s="4"/>
      <c r="L20" s="4"/>
    </row>
    <row r="21" spans="1:12" ht="15" customHeight="1" x14ac:dyDescent="0.25">
      <c r="A21" s="4"/>
      <c r="B21" s="14">
        <v>41487</v>
      </c>
      <c r="C21" s="25">
        <v>5.4456152021884918E-2</v>
      </c>
      <c r="D21" s="25">
        <v>0.32029244303703308</v>
      </c>
      <c r="E21" s="25">
        <v>7.3473036289215088E-2</v>
      </c>
      <c r="F21" s="25">
        <v>0.26468315720558172</v>
      </c>
      <c r="G21" s="25">
        <v>0.38055321574211121</v>
      </c>
      <c r="H21" s="25">
        <v>0.4466666579246521</v>
      </c>
      <c r="I21" s="4"/>
      <c r="J21" s="4"/>
      <c r="K21" s="4"/>
      <c r="L21" s="4"/>
    </row>
    <row r="22" spans="1:12" ht="15" customHeight="1" x14ac:dyDescent="0.25">
      <c r="A22" s="4"/>
      <c r="B22" s="14">
        <v>41518</v>
      </c>
      <c r="C22" s="25">
        <v>5.4275617003440857E-2</v>
      </c>
      <c r="D22" s="25">
        <v>0.32314300537109381</v>
      </c>
      <c r="E22" s="25">
        <v>7.4012525379657745E-2</v>
      </c>
      <c r="F22" s="25">
        <v>0.27244818210601812</v>
      </c>
      <c r="G22" s="25">
        <v>0.37739783525466919</v>
      </c>
      <c r="H22" s="25">
        <v>0.43817788362503052</v>
      </c>
      <c r="I22" s="4"/>
      <c r="J22" s="4"/>
      <c r="K22" s="4"/>
      <c r="L22" s="4"/>
    </row>
    <row r="23" spans="1:12" ht="15" customHeight="1" x14ac:dyDescent="0.25">
      <c r="A23" s="4"/>
      <c r="B23" s="14">
        <v>41548</v>
      </c>
      <c r="C23" s="25">
        <v>4.4912923127412803E-2</v>
      </c>
      <c r="D23" s="25">
        <v>0.31122511625289923</v>
      </c>
      <c r="E23" s="25">
        <v>7.2269119322299957E-2</v>
      </c>
      <c r="F23" s="25">
        <v>0.26849731802940369</v>
      </c>
      <c r="G23" s="25">
        <v>0.37027812004089361</v>
      </c>
      <c r="H23" s="25">
        <v>0.43225806951522833</v>
      </c>
      <c r="I23" s="4"/>
      <c r="J23" s="4"/>
      <c r="K23" s="4"/>
      <c r="L23" s="4"/>
    </row>
    <row r="24" spans="1:12" x14ac:dyDescent="0.25">
      <c r="B24" s="14">
        <v>41579</v>
      </c>
      <c r="C24" s="25">
        <v>4.6322289854288101E-2</v>
      </c>
      <c r="D24" s="25">
        <v>0.31312251091003418</v>
      </c>
      <c r="E24" s="25">
        <v>7.3326520621776581E-2</v>
      </c>
      <c r="F24" s="25">
        <v>0.26305827498435969</v>
      </c>
      <c r="G24" s="25">
        <v>0.37736624479293818</v>
      </c>
      <c r="H24" s="25">
        <v>0.43468952178955078</v>
      </c>
    </row>
    <row r="25" spans="1:12" x14ac:dyDescent="0.25">
      <c r="B25" s="14">
        <v>41609</v>
      </c>
      <c r="C25" s="25">
        <v>4.4074229896068573E-2</v>
      </c>
      <c r="D25" s="25">
        <v>0.30938470363616938</v>
      </c>
      <c r="E25" s="25">
        <v>7.3413200676441193E-2</v>
      </c>
      <c r="F25" s="25">
        <v>0.2619495689868927</v>
      </c>
      <c r="G25" s="25">
        <v>0.37595805525779719</v>
      </c>
      <c r="H25" s="25">
        <v>0.42736843228340149</v>
      </c>
    </row>
    <row r="26" spans="1:12" x14ac:dyDescent="0.25">
      <c r="B26" s="14">
        <v>41640</v>
      </c>
      <c r="C26" s="25">
        <v>4.8895124346017838E-2</v>
      </c>
      <c r="D26" s="25">
        <v>0.30982959270477289</v>
      </c>
      <c r="E26" s="25">
        <v>7.4564196169376373E-2</v>
      </c>
      <c r="F26" s="25">
        <v>0.26907330751419067</v>
      </c>
      <c r="G26" s="25">
        <v>0.37494966387748718</v>
      </c>
      <c r="H26" s="25">
        <v>0.42505133152008062</v>
      </c>
    </row>
    <row r="27" spans="1:12" x14ac:dyDescent="0.25">
      <c r="B27" s="14">
        <v>41671</v>
      </c>
      <c r="C27" s="25">
        <v>4.7682303935289383E-2</v>
      </c>
      <c r="D27" s="25">
        <v>0.31201764941215521</v>
      </c>
      <c r="E27" s="25">
        <v>7.4224710464477539E-2</v>
      </c>
      <c r="F27" s="25">
        <v>0.265827476978302</v>
      </c>
      <c r="G27" s="25">
        <v>0.37290167808532709</v>
      </c>
      <c r="H27" s="25">
        <v>0.42828282713890081</v>
      </c>
    </row>
    <row r="28" spans="1:12" x14ac:dyDescent="0.25">
      <c r="B28" s="14">
        <v>41699</v>
      </c>
      <c r="C28" s="25">
        <v>4.5711889863014221E-2</v>
      </c>
      <c r="D28" s="25">
        <v>0.31499999761581421</v>
      </c>
      <c r="E28" s="25">
        <v>7.6114490628242493E-2</v>
      </c>
      <c r="F28" s="25">
        <v>0.26282989978790278</v>
      </c>
      <c r="G28" s="25">
        <v>0.37954187393188482</v>
      </c>
      <c r="H28" s="25">
        <v>0.44979920983314509</v>
      </c>
    </row>
    <row r="29" spans="1:12" x14ac:dyDescent="0.25">
      <c r="B29" s="14">
        <v>41730</v>
      </c>
      <c r="C29" s="25">
        <v>4.4307779520750053E-2</v>
      </c>
      <c r="D29" s="25">
        <v>0.31006711721420288</v>
      </c>
      <c r="E29" s="25">
        <v>7.7253758907318115E-2</v>
      </c>
      <c r="F29" s="25">
        <v>0.26601165533065801</v>
      </c>
      <c r="G29" s="25">
        <v>0.39053496718406677</v>
      </c>
      <c r="H29" s="25">
        <v>0.46406570076942438</v>
      </c>
    </row>
    <row r="30" spans="1:12" x14ac:dyDescent="0.25">
      <c r="B30" s="14">
        <v>41760</v>
      </c>
      <c r="C30" s="25">
        <v>4.277513176202774E-2</v>
      </c>
      <c r="D30" s="25">
        <v>0.31161093711853027</v>
      </c>
      <c r="E30" s="25">
        <v>8.0582402646541595E-2</v>
      </c>
      <c r="F30" s="25">
        <v>0.26560232043266302</v>
      </c>
      <c r="G30" s="25">
        <v>0.38705739378929138</v>
      </c>
      <c r="H30" s="25">
        <v>0.45816734433174128</v>
      </c>
    </row>
    <row r="31" spans="1:12" x14ac:dyDescent="0.25">
      <c r="B31" s="14">
        <v>41791</v>
      </c>
      <c r="C31" s="25">
        <v>4.5798320323228843E-2</v>
      </c>
      <c r="D31" s="25">
        <v>0.31181883811950678</v>
      </c>
      <c r="E31" s="25">
        <v>7.9639367759227753E-2</v>
      </c>
      <c r="F31" s="25">
        <v>0.26938334107398992</v>
      </c>
      <c r="G31" s="25">
        <v>0.37792104482650762</v>
      </c>
      <c r="H31" s="25">
        <v>0.45634919404983521</v>
      </c>
    </row>
    <row r="32" spans="1:12" x14ac:dyDescent="0.25">
      <c r="B32" s="14">
        <v>41821</v>
      </c>
      <c r="C32" s="25">
        <v>4.3037973344326019E-2</v>
      </c>
      <c r="D32" s="25">
        <v>0.31010198593139648</v>
      </c>
      <c r="E32" s="25">
        <v>7.9809859395027161E-2</v>
      </c>
      <c r="F32" s="25">
        <v>0.26892855763435358</v>
      </c>
      <c r="G32" s="25">
        <v>0.37854009866714478</v>
      </c>
      <c r="H32" s="25">
        <v>0.45167651772499079</v>
      </c>
    </row>
    <row r="33" spans="2:8" x14ac:dyDescent="0.25">
      <c r="B33" s="14">
        <v>41852</v>
      </c>
      <c r="C33" s="25">
        <v>5.4805014282464981E-2</v>
      </c>
      <c r="D33" s="25">
        <v>0.31693461537361151</v>
      </c>
      <c r="E33" s="25">
        <v>8.1938542425632477E-2</v>
      </c>
      <c r="F33" s="25">
        <v>0.26992562413215643</v>
      </c>
      <c r="G33" s="25">
        <v>0.37689241766929632</v>
      </c>
      <c r="H33" s="25">
        <v>0.46692606806755071</v>
      </c>
    </row>
    <row r="34" spans="2:8" x14ac:dyDescent="0.25">
      <c r="B34" s="14">
        <v>41883</v>
      </c>
      <c r="C34" s="25">
        <v>4.9224406480789178E-2</v>
      </c>
      <c r="D34" s="25">
        <v>0.30896058678627009</v>
      </c>
      <c r="E34" s="25">
        <v>8.1843018531799316E-2</v>
      </c>
      <c r="F34" s="25">
        <v>0.26960784196853638</v>
      </c>
      <c r="G34" s="25">
        <v>0.38027048110961909</v>
      </c>
      <c r="H34" s="25">
        <v>0.45736435055732733</v>
      </c>
    </row>
    <row r="35" spans="2:8" x14ac:dyDescent="0.25">
      <c r="B35" s="14">
        <v>41913</v>
      </c>
      <c r="C35" s="25">
        <v>4.7174986451864243E-2</v>
      </c>
      <c r="D35" s="25">
        <v>0.31006282567977911</v>
      </c>
      <c r="E35" s="25">
        <v>8.1647850573062897E-2</v>
      </c>
      <c r="F35" s="25">
        <v>0.26897746324539179</v>
      </c>
      <c r="G35" s="25">
        <v>0.38121548295021063</v>
      </c>
      <c r="H35" s="25">
        <v>0.45210728049278259</v>
      </c>
    </row>
    <row r="36" spans="2:8" x14ac:dyDescent="0.25">
      <c r="B36" s="14">
        <v>41944</v>
      </c>
      <c r="C36" s="25">
        <v>4.6229708939790733E-2</v>
      </c>
      <c r="D36" s="25">
        <v>0.31171128153800959</v>
      </c>
      <c r="E36" s="25">
        <v>8.3384804427623749E-2</v>
      </c>
      <c r="F36" s="25">
        <v>0.26998284459114069</v>
      </c>
      <c r="G36" s="25">
        <v>0.3806527853012085</v>
      </c>
      <c r="H36" s="25">
        <v>0.45664739608764648</v>
      </c>
    </row>
    <row r="37" spans="2:8" x14ac:dyDescent="0.25">
      <c r="B37" s="14">
        <v>41974</v>
      </c>
      <c r="C37" s="25">
        <v>4.1880868375301361E-2</v>
      </c>
      <c r="D37" s="25">
        <v>0.30602636933326721</v>
      </c>
      <c r="E37" s="25">
        <v>7.9955652356147766E-2</v>
      </c>
      <c r="F37" s="25">
        <v>0.26541095972061157</v>
      </c>
      <c r="G37" s="25">
        <v>0.37689614295959473</v>
      </c>
      <c r="H37" s="25">
        <v>0.45817491412162781</v>
      </c>
    </row>
    <row r="38" spans="2:8" x14ac:dyDescent="0.25">
      <c r="B38" s="14">
        <v>42005</v>
      </c>
      <c r="C38" s="25">
        <v>5.0246439874172211E-2</v>
      </c>
      <c r="D38" s="25">
        <v>0.3149532675743103</v>
      </c>
      <c r="E38" s="25">
        <v>8.1405311822891235E-2</v>
      </c>
      <c r="F38" s="25">
        <v>0.27043595910072332</v>
      </c>
      <c r="G38" s="25">
        <v>0.38137903809547419</v>
      </c>
      <c r="H38" s="25">
        <v>0.45454546809196472</v>
      </c>
    </row>
    <row r="39" spans="2:8" x14ac:dyDescent="0.25">
      <c r="B39" s="14">
        <v>42036</v>
      </c>
      <c r="C39" s="25">
        <v>4.8957265913486481E-2</v>
      </c>
      <c r="D39" s="25">
        <v>0.31353864073753362</v>
      </c>
      <c r="E39" s="25">
        <v>8.086712658405304E-2</v>
      </c>
      <c r="F39" s="25">
        <v>0.2689075767993927</v>
      </c>
      <c r="G39" s="25">
        <v>0.37982997298240662</v>
      </c>
      <c r="H39" s="25">
        <v>0.45740741491317749</v>
      </c>
    </row>
    <row r="40" spans="2:8" x14ac:dyDescent="0.25">
      <c r="B40" s="14">
        <v>42064</v>
      </c>
      <c r="C40" s="25">
        <v>4.8407990485429757E-2</v>
      </c>
      <c r="D40" s="25">
        <v>0.31647616624832148</v>
      </c>
      <c r="E40" s="25">
        <v>7.9975657165050507E-2</v>
      </c>
      <c r="F40" s="25">
        <v>0.26764315366745001</v>
      </c>
      <c r="G40" s="25">
        <v>0.37995427846908569</v>
      </c>
      <c r="H40" s="25">
        <v>0.4636363685131073</v>
      </c>
    </row>
    <row r="41" spans="2:8" x14ac:dyDescent="0.25">
      <c r="B41" s="14">
        <v>42095</v>
      </c>
      <c r="C41" s="25">
        <v>4.5699473470449448E-2</v>
      </c>
      <c r="D41" s="25">
        <v>0.31246402859687811</v>
      </c>
      <c r="E41" s="25">
        <v>8.1255324184894562E-2</v>
      </c>
      <c r="F41" s="25">
        <v>0.26607024669647222</v>
      </c>
      <c r="G41" s="25">
        <v>0.38287249207496638</v>
      </c>
      <c r="H41" s="25">
        <v>0.47222220897674561</v>
      </c>
    </row>
    <row r="42" spans="2:8" x14ac:dyDescent="0.25">
      <c r="B42" s="14">
        <v>42125</v>
      </c>
      <c r="C42" s="25">
        <v>4.3763227760791779E-2</v>
      </c>
      <c r="D42" s="25">
        <v>0.31238511204719538</v>
      </c>
      <c r="E42" s="25">
        <v>8.1536225974559784E-2</v>
      </c>
      <c r="F42" s="25">
        <v>0.26785126328468323</v>
      </c>
      <c r="G42" s="25">
        <v>0.38022813200950623</v>
      </c>
      <c r="H42" s="25">
        <v>0.46265938878059393</v>
      </c>
    </row>
    <row r="43" spans="2:8" x14ac:dyDescent="0.25">
      <c r="B43" s="14">
        <v>42156</v>
      </c>
      <c r="C43" s="25">
        <v>4.3240286409854889E-2</v>
      </c>
      <c r="D43" s="25">
        <v>0.30909717082977289</v>
      </c>
      <c r="E43" s="25">
        <v>8.0385081470012665E-2</v>
      </c>
      <c r="F43" s="25">
        <v>0.26836434006690979</v>
      </c>
      <c r="G43" s="25">
        <v>0.3806280791759491</v>
      </c>
      <c r="H43" s="25">
        <v>0.4558558464050293</v>
      </c>
    </row>
    <row r="44" spans="2:8" x14ac:dyDescent="0.25">
      <c r="B44" s="14">
        <v>42186</v>
      </c>
      <c r="C44" s="25">
        <v>4.3985452502965927E-2</v>
      </c>
      <c r="D44" s="25">
        <v>0.31004366278648382</v>
      </c>
      <c r="E44" s="25">
        <v>8.1324219703674316E-2</v>
      </c>
      <c r="F44" s="25">
        <v>0.2698051929473877</v>
      </c>
      <c r="G44" s="25">
        <v>0.37324744462966919</v>
      </c>
      <c r="H44" s="25">
        <v>0.45373666286468511</v>
      </c>
    </row>
    <row r="45" spans="2:8" x14ac:dyDescent="0.25">
      <c r="B45" s="14">
        <v>42217</v>
      </c>
      <c r="C45" s="25">
        <v>5.5721662938594818E-2</v>
      </c>
      <c r="D45" s="25">
        <v>0.31862744688987732</v>
      </c>
      <c r="E45" s="25">
        <v>8.334331214427948E-2</v>
      </c>
      <c r="F45" s="25">
        <v>0.27175670862197882</v>
      </c>
      <c r="G45" s="25">
        <v>0.37363466620445251</v>
      </c>
      <c r="H45" s="25">
        <v>0.46466431021690369</v>
      </c>
    </row>
    <row r="46" spans="2:8" x14ac:dyDescent="0.25">
      <c r="B46" s="14">
        <v>42248</v>
      </c>
      <c r="C46" s="25">
        <v>5.0935622304677963E-2</v>
      </c>
      <c r="D46" s="25">
        <v>0.31506696343421942</v>
      </c>
      <c r="E46" s="25">
        <v>8.3084993064403534E-2</v>
      </c>
      <c r="F46" s="25">
        <v>0.26741936802864069</v>
      </c>
      <c r="G46" s="25">
        <v>0.37725904583930969</v>
      </c>
      <c r="H46" s="25">
        <v>0.47668394446372991</v>
      </c>
    </row>
    <row r="47" spans="2:8" x14ac:dyDescent="0.25">
      <c r="B47" s="14">
        <v>42278</v>
      </c>
      <c r="C47" s="25">
        <v>4.9622945487499237E-2</v>
      </c>
      <c r="D47" s="25">
        <v>0.31334966421127319</v>
      </c>
      <c r="E47" s="25">
        <v>8.3362981677055359E-2</v>
      </c>
      <c r="F47" s="25">
        <v>0.27249521017074579</v>
      </c>
      <c r="G47" s="25">
        <v>0.38066914677619929</v>
      </c>
      <c r="H47" s="25">
        <v>0.46907216310501099</v>
      </c>
    </row>
    <row r="48" spans="2:8" x14ac:dyDescent="0.25">
      <c r="B48" s="14">
        <v>42309</v>
      </c>
      <c r="C48" s="25">
        <v>4.9620628356933587E-2</v>
      </c>
      <c r="D48" s="25">
        <v>0.31411111354827881</v>
      </c>
      <c r="E48" s="25">
        <v>8.6464837193489075E-2</v>
      </c>
      <c r="F48" s="25">
        <v>0.271283358335495</v>
      </c>
      <c r="G48" s="25">
        <v>0.37999254465103149</v>
      </c>
      <c r="H48" s="25">
        <v>0.46757680177688599</v>
      </c>
    </row>
    <row r="49" spans="2:8" x14ac:dyDescent="0.25">
      <c r="B49" s="14">
        <v>42339</v>
      </c>
      <c r="C49" s="25">
        <v>4.3106351047754288E-2</v>
      </c>
      <c r="D49" s="25">
        <v>0.31125167012214661</v>
      </c>
      <c r="E49" s="25">
        <v>8.4515295922756195E-2</v>
      </c>
      <c r="F49" s="25">
        <v>0.26931565999984741</v>
      </c>
      <c r="G49" s="25">
        <v>0.37972822785377502</v>
      </c>
      <c r="H49" s="25">
        <v>0.46048110723495478</v>
      </c>
    </row>
    <row r="50" spans="2:8" x14ac:dyDescent="0.25">
      <c r="B50" s="14">
        <v>42370</v>
      </c>
      <c r="C50" s="25">
        <v>5.1313132047653198E-2</v>
      </c>
      <c r="D50" s="25">
        <v>0.32030820846557623</v>
      </c>
      <c r="E50" s="25">
        <v>8.6331777274608612E-2</v>
      </c>
      <c r="F50" s="25">
        <v>0.27036342024803162</v>
      </c>
      <c r="G50" s="25">
        <v>0.37924733757972717</v>
      </c>
      <c r="H50" s="25">
        <v>0.48096886277198792</v>
      </c>
    </row>
    <row r="51" spans="2:8" x14ac:dyDescent="0.25">
      <c r="B51" s="14">
        <v>42401</v>
      </c>
      <c r="C51" s="25">
        <v>4.8093091696500778E-2</v>
      </c>
      <c r="D51" s="25">
        <v>0.31360366940498352</v>
      </c>
      <c r="E51" s="25">
        <v>8.4826625883579254E-2</v>
      </c>
      <c r="F51" s="25">
        <v>0.27004349231719971</v>
      </c>
      <c r="G51" s="25">
        <v>0.38169318437576288</v>
      </c>
      <c r="H51" s="25">
        <v>0.48817569017410278</v>
      </c>
    </row>
    <row r="52" spans="2:8" x14ac:dyDescent="0.25">
      <c r="B52" s="14">
        <v>42430</v>
      </c>
      <c r="C52" s="25">
        <v>4.9039367586374283E-2</v>
      </c>
      <c r="D52" s="25">
        <v>0.31457746028900152</v>
      </c>
      <c r="E52" s="25">
        <v>8.4785133600234985E-2</v>
      </c>
      <c r="F52" s="25">
        <v>0.27004608511924738</v>
      </c>
      <c r="G52" s="25">
        <v>0.38686650991439819</v>
      </c>
      <c r="H52" s="25">
        <v>0.49155405163764948</v>
      </c>
    </row>
    <row r="53" spans="2:8" x14ac:dyDescent="0.25">
      <c r="B53" s="14">
        <v>42461</v>
      </c>
      <c r="C53" s="25">
        <v>5.0094135105609887E-2</v>
      </c>
      <c r="D53" s="25">
        <v>0.3163774311542511</v>
      </c>
      <c r="E53" s="25">
        <v>8.5548460483551025E-2</v>
      </c>
      <c r="F53" s="25">
        <v>0.27303233742713928</v>
      </c>
      <c r="G53" s="25">
        <v>0.40274268388748169</v>
      </c>
      <c r="H53" s="25">
        <v>0.50427353382110596</v>
      </c>
    </row>
    <row r="54" spans="2:8" x14ac:dyDescent="0.25">
      <c r="B54" s="14">
        <v>42491</v>
      </c>
      <c r="C54" s="25">
        <v>4.7817889600992203E-2</v>
      </c>
      <c r="D54" s="25">
        <v>0.31757050752639771</v>
      </c>
      <c r="E54" s="25">
        <v>8.9063219726085663E-2</v>
      </c>
      <c r="F54" s="25">
        <v>0.26902008056640631</v>
      </c>
      <c r="G54" s="25">
        <v>0.3992857038974762</v>
      </c>
      <c r="H54" s="25">
        <v>0.4781879186630249</v>
      </c>
    </row>
    <row r="55" spans="2:8" x14ac:dyDescent="0.25">
      <c r="B55" s="14">
        <v>42522</v>
      </c>
      <c r="C55" s="25">
        <v>4.7960009425878518E-2</v>
      </c>
      <c r="D55" s="25">
        <v>0.31293326616287231</v>
      </c>
      <c r="E55" s="25">
        <v>8.7461210787296295E-2</v>
      </c>
      <c r="F55" s="25">
        <v>0.27434965968132019</v>
      </c>
      <c r="G55" s="25">
        <v>0.39964601397514338</v>
      </c>
      <c r="H55" s="25">
        <v>0.48039215803146362</v>
      </c>
    </row>
    <row r="56" spans="2:8" x14ac:dyDescent="0.25">
      <c r="B56" s="14">
        <v>42552</v>
      </c>
      <c r="C56" s="25">
        <v>4.8109501600265503E-2</v>
      </c>
      <c r="D56" s="25">
        <v>0.31627553701400762</v>
      </c>
      <c r="E56" s="25">
        <v>8.8521957397460938E-2</v>
      </c>
      <c r="F56" s="25">
        <v>0.27634730935096741</v>
      </c>
      <c r="G56" s="25">
        <v>0.39660057425498962</v>
      </c>
      <c r="H56" s="25">
        <v>0.48534202575683588</v>
      </c>
    </row>
    <row r="57" spans="2:8" x14ac:dyDescent="0.25">
      <c r="B57" s="14">
        <v>42583</v>
      </c>
      <c r="C57" s="25">
        <v>5.3832177072763443E-2</v>
      </c>
      <c r="D57" s="25">
        <v>0.31854096055030823</v>
      </c>
      <c r="E57" s="25">
        <v>8.8548220694065094E-2</v>
      </c>
      <c r="F57" s="25">
        <v>0.2757800817489624</v>
      </c>
      <c r="G57" s="25">
        <v>0.39555397629737848</v>
      </c>
      <c r="H57" s="25">
        <v>0.48943090438842768</v>
      </c>
    </row>
    <row r="58" spans="2:8" x14ac:dyDescent="0.25">
      <c r="B58" s="14">
        <v>42614</v>
      </c>
      <c r="C58" s="25">
        <v>5.5107079446315772E-2</v>
      </c>
      <c r="D58" s="25">
        <v>0.31948745250701899</v>
      </c>
      <c r="E58" s="25">
        <v>9.0349078178405762E-2</v>
      </c>
      <c r="F58" s="25">
        <v>0.27626919746398931</v>
      </c>
      <c r="G58" s="25">
        <v>0.39803439378738398</v>
      </c>
      <c r="H58" s="25">
        <v>0.49035370349884028</v>
      </c>
    </row>
    <row r="59" spans="2:8" x14ac:dyDescent="0.25">
      <c r="B59" s="14">
        <v>42644</v>
      </c>
      <c r="C59" s="25">
        <v>5.2998144179582603E-2</v>
      </c>
      <c r="D59" s="25">
        <v>0.31773033738136292</v>
      </c>
      <c r="E59" s="25">
        <v>9.1695107519626617E-2</v>
      </c>
      <c r="F59" s="25">
        <v>0.27662679553031921</v>
      </c>
      <c r="G59" s="25">
        <v>0.40559440851211548</v>
      </c>
      <c r="H59" s="25">
        <v>0.49120000004768372</v>
      </c>
    </row>
    <row r="60" spans="2:8" x14ac:dyDescent="0.25">
      <c r="B60" s="14">
        <v>42675</v>
      </c>
      <c r="C60" s="25">
        <v>4.8362553119659417E-2</v>
      </c>
      <c r="D60" s="25">
        <v>0.31148749589920038</v>
      </c>
      <c r="E60" s="25">
        <v>9.2063494026660919E-2</v>
      </c>
      <c r="F60" s="25">
        <v>0.27146172523498541</v>
      </c>
      <c r="G60" s="25">
        <v>0.40166783332824713</v>
      </c>
      <c r="H60" s="25">
        <v>0.48665618896484381</v>
      </c>
    </row>
    <row r="61" spans="2:8" x14ac:dyDescent="0.25">
      <c r="B61" s="14">
        <v>42705</v>
      </c>
      <c r="C61" s="25">
        <v>4.7224797308444977E-2</v>
      </c>
      <c r="D61" s="25">
        <v>0.31091463565826422</v>
      </c>
      <c r="E61" s="25">
        <v>9.1310247778892517E-2</v>
      </c>
      <c r="F61" s="25">
        <v>0.27444794774055481</v>
      </c>
      <c r="G61" s="25">
        <v>0.40150994062423712</v>
      </c>
      <c r="H61" s="25">
        <v>0.48598131537437439</v>
      </c>
    </row>
    <row r="62" spans="2:8" x14ac:dyDescent="0.25">
      <c r="B62" s="14">
        <v>42736</v>
      </c>
      <c r="C62" s="25">
        <v>5.4646618664264679E-2</v>
      </c>
      <c r="D62" s="25">
        <v>0.31651663780212402</v>
      </c>
      <c r="E62" s="25">
        <v>9.2252172529697418E-2</v>
      </c>
      <c r="F62" s="25">
        <v>0.27544060349464422</v>
      </c>
      <c r="G62" s="25">
        <v>0.40308746695518488</v>
      </c>
      <c r="H62" s="25">
        <v>0.49689441919326782</v>
      </c>
    </row>
    <row r="63" spans="2:8" x14ac:dyDescent="0.25">
      <c r="B63" s="14">
        <v>42767</v>
      </c>
      <c r="C63" s="25">
        <v>5.0672318786382682E-2</v>
      </c>
      <c r="D63" s="25">
        <v>0.31222707033157349</v>
      </c>
      <c r="E63" s="25">
        <v>9.0388499200344086E-2</v>
      </c>
      <c r="F63" s="25">
        <v>0.27175140380859381</v>
      </c>
      <c r="G63" s="25">
        <v>0.4023931622505188</v>
      </c>
      <c r="H63" s="25">
        <v>0.4884437620639801</v>
      </c>
    </row>
    <row r="64" spans="2:8" x14ac:dyDescent="0.25">
      <c r="B64" s="14">
        <v>42795</v>
      </c>
      <c r="C64" s="25">
        <v>5.1163099706172943E-2</v>
      </c>
      <c r="D64" s="25">
        <v>0.31443405151367188</v>
      </c>
      <c r="E64" s="25">
        <v>9.2890679836273193E-2</v>
      </c>
      <c r="F64" s="25">
        <v>0.27186629176139832</v>
      </c>
      <c r="G64" s="25">
        <v>0.40053945779800421</v>
      </c>
      <c r="H64" s="25">
        <v>0.49007633328437811</v>
      </c>
    </row>
    <row r="65" spans="2:8" x14ac:dyDescent="0.25">
      <c r="B65" s="14">
        <v>42826</v>
      </c>
      <c r="C65" s="25">
        <v>5.6107576936483383E-2</v>
      </c>
      <c r="D65" s="25">
        <v>0.31124934554100042</v>
      </c>
      <c r="E65" s="25">
        <v>9.3446463346481323E-2</v>
      </c>
      <c r="F65" s="25">
        <v>0.2763303816318512</v>
      </c>
      <c r="G65" s="25">
        <v>0.41089442372322083</v>
      </c>
      <c r="H65" s="25">
        <v>0.50524735450744629</v>
      </c>
    </row>
    <row r="66" spans="2:8" x14ac:dyDescent="0.25">
      <c r="B66" s="14">
        <v>42856</v>
      </c>
      <c r="C66" s="25">
        <v>5.2670031785964973E-2</v>
      </c>
      <c r="D66" s="25">
        <v>0.30951640009880071</v>
      </c>
      <c r="E66" s="25">
        <v>9.3196749687194824E-2</v>
      </c>
      <c r="F66" s="25">
        <v>0.27392739057540888</v>
      </c>
      <c r="G66" s="25">
        <v>0.41192141175270081</v>
      </c>
      <c r="H66" s="25">
        <v>0.5</v>
      </c>
    </row>
    <row r="67" spans="2:8" x14ac:dyDescent="0.25">
      <c r="B67" s="14">
        <v>42887</v>
      </c>
      <c r="C67" s="25">
        <v>5.2592936903238303E-2</v>
      </c>
      <c r="D67" s="25">
        <v>0.31143653392791748</v>
      </c>
      <c r="E67" s="25">
        <v>9.3221276998519897E-2</v>
      </c>
      <c r="F67" s="25">
        <v>0.27404370903968811</v>
      </c>
      <c r="G67" s="25">
        <v>0.41014587879180908</v>
      </c>
      <c r="H67" s="25">
        <v>0.49771690368652338</v>
      </c>
    </row>
    <row r="68" spans="2:8" x14ac:dyDescent="0.25">
      <c r="B68" s="14">
        <v>42917</v>
      </c>
      <c r="C68" s="25">
        <v>5.8284875005483627E-2</v>
      </c>
      <c r="D68" s="25">
        <v>0.31424450874328608</v>
      </c>
      <c r="E68" s="25">
        <v>9.3430176377296448E-2</v>
      </c>
      <c r="F68" s="25">
        <v>0.27884089946746832</v>
      </c>
      <c r="G68" s="25">
        <v>0.41261976957321173</v>
      </c>
      <c r="H68" s="25">
        <v>0.4903988242149353</v>
      </c>
    </row>
    <row r="69" spans="2:8" x14ac:dyDescent="0.25">
      <c r="B69" s="14">
        <v>42948</v>
      </c>
      <c r="C69" s="25">
        <v>6.1454374343156808E-2</v>
      </c>
      <c r="D69" s="25">
        <v>0.31709569692611689</v>
      </c>
      <c r="E69" s="25">
        <v>9.3928731977939606E-2</v>
      </c>
      <c r="F69" s="25">
        <v>0.27990302443504328</v>
      </c>
      <c r="G69" s="25">
        <v>0.41363486647605902</v>
      </c>
      <c r="H69" s="25">
        <v>0.4858420193195343</v>
      </c>
    </row>
    <row r="70" spans="2:8" x14ac:dyDescent="0.25">
      <c r="B70" s="14">
        <v>42979</v>
      </c>
      <c r="C70" s="25">
        <v>6.3191361725330353E-2</v>
      </c>
      <c r="D70" s="25">
        <v>0.32399919629096979</v>
      </c>
      <c r="E70" s="25">
        <v>9.6040256321430206E-2</v>
      </c>
      <c r="F70" s="25">
        <v>0.27621075510978699</v>
      </c>
      <c r="G70" s="25">
        <v>0.41319894790649409</v>
      </c>
      <c r="H70" s="25">
        <v>0.48736998438835138</v>
      </c>
    </row>
    <row r="71" spans="2:8" x14ac:dyDescent="0.25">
      <c r="B71" s="14">
        <v>43009</v>
      </c>
      <c r="C71" s="25">
        <v>5.8680187910795212E-2</v>
      </c>
      <c r="D71" s="25">
        <v>0.31726908683776861</v>
      </c>
      <c r="E71" s="25">
        <v>9.5503166317939758E-2</v>
      </c>
      <c r="F71" s="25">
        <v>0.28280961513519293</v>
      </c>
      <c r="G71" s="25">
        <v>0.41992881894111628</v>
      </c>
      <c r="H71" s="25">
        <v>0.49258160591125488</v>
      </c>
    </row>
    <row r="72" spans="2:8" x14ac:dyDescent="0.25">
      <c r="B72" s="14">
        <v>43040</v>
      </c>
      <c r="C72" s="25">
        <v>5.5255532264709473E-2</v>
      </c>
      <c r="D72" s="25">
        <v>0.31291225552558899</v>
      </c>
      <c r="E72" s="25">
        <v>9.5066972076892853E-2</v>
      </c>
      <c r="F72" s="25">
        <v>0.28117614984512329</v>
      </c>
      <c r="G72" s="25">
        <v>0.41337192058563232</v>
      </c>
      <c r="H72" s="25">
        <v>0.48444443941116327</v>
      </c>
    </row>
    <row r="73" spans="2:8" x14ac:dyDescent="0.25">
      <c r="B73" s="14">
        <v>43070</v>
      </c>
      <c r="C73" s="25">
        <v>5.3877174854278558E-2</v>
      </c>
      <c r="D73" s="25">
        <v>0.31524008512496948</v>
      </c>
      <c r="E73" s="25">
        <v>9.6997939050197601E-2</v>
      </c>
      <c r="F73" s="25">
        <v>0.28237128257751459</v>
      </c>
      <c r="G73" s="25">
        <v>0.41682600975036621</v>
      </c>
      <c r="H73" s="25">
        <v>0.48901903629302979</v>
      </c>
    </row>
    <row r="74" spans="2:8" x14ac:dyDescent="0.25">
      <c r="B74" s="14">
        <v>43101</v>
      </c>
      <c r="C74" s="25">
        <v>5.8244083076715469E-2</v>
      </c>
      <c r="D74" s="25">
        <v>0.32214963436126709</v>
      </c>
      <c r="E74" s="25">
        <v>9.7748428583145142E-2</v>
      </c>
      <c r="F74" s="25">
        <v>0.28317901492118841</v>
      </c>
      <c r="G74" s="25">
        <v>0.41510632634162897</v>
      </c>
      <c r="H74" s="25">
        <v>0.4977908730506897</v>
      </c>
    </row>
    <row r="75" spans="2:8" x14ac:dyDescent="0.25">
      <c r="B75" s="14">
        <v>43132</v>
      </c>
      <c r="C75" s="25">
        <v>5.775076150894165E-2</v>
      </c>
      <c r="D75" s="25">
        <v>0.31937482953071589</v>
      </c>
      <c r="E75" s="25">
        <v>9.7547799348831177E-2</v>
      </c>
      <c r="F75" s="25">
        <v>0.27927234768867493</v>
      </c>
      <c r="G75" s="25">
        <v>0.4141065776348114</v>
      </c>
      <c r="H75" s="25">
        <v>0.49204051494598389</v>
      </c>
    </row>
    <row r="76" spans="2:8" x14ac:dyDescent="0.25">
      <c r="B76" s="14">
        <v>43160</v>
      </c>
      <c r="C76" s="25">
        <v>5.6497920304536819E-2</v>
      </c>
      <c r="D76" s="25">
        <v>0.3209356963634491</v>
      </c>
      <c r="E76" s="25">
        <v>9.7128108143806458E-2</v>
      </c>
      <c r="F76" s="25">
        <v>0.28085321187973022</v>
      </c>
      <c r="G76" s="25">
        <v>0.4166666567325592</v>
      </c>
      <c r="H76" s="25">
        <v>0.4900285005569458</v>
      </c>
    </row>
    <row r="77" spans="2:8" x14ac:dyDescent="0.25">
      <c r="B77" s="14">
        <v>43191</v>
      </c>
      <c r="C77" s="25">
        <v>5.8052185922861099E-2</v>
      </c>
      <c r="D77" s="25">
        <v>0.32196453213691711</v>
      </c>
      <c r="E77" s="25">
        <v>0.1015725955367088</v>
      </c>
      <c r="F77" s="25">
        <v>0.28039515018463129</v>
      </c>
      <c r="G77" s="25">
        <v>0.42411127686500549</v>
      </c>
      <c r="H77" s="25">
        <v>0.4920634925365448</v>
      </c>
    </row>
    <row r="78" spans="2:8" x14ac:dyDescent="0.25">
      <c r="B78" s="14">
        <v>43221</v>
      </c>
      <c r="C78" s="25">
        <v>5.3395163267850883E-2</v>
      </c>
      <c r="D78" s="25">
        <v>0.31706365942955023</v>
      </c>
      <c r="E78" s="25">
        <v>9.8947145044803619E-2</v>
      </c>
      <c r="F78" s="25">
        <v>0.2792452871799469</v>
      </c>
      <c r="G78" s="25">
        <v>0.42383292317390442</v>
      </c>
      <c r="H78" s="25">
        <v>0.49279537796974182</v>
      </c>
    </row>
    <row r="79" spans="2:8" x14ac:dyDescent="0.25">
      <c r="B79" s="14">
        <v>43252</v>
      </c>
      <c r="C79" s="25">
        <v>5.4703578352928162E-2</v>
      </c>
      <c r="D79" s="25">
        <v>0.3200351893901825</v>
      </c>
      <c r="E79" s="25">
        <v>9.9806822836399078E-2</v>
      </c>
      <c r="F79" s="25">
        <v>0.28607150912284851</v>
      </c>
      <c r="G79" s="25">
        <v>0.42245334386825562</v>
      </c>
      <c r="H79" s="25">
        <v>0.48917749524116522</v>
      </c>
    </row>
    <row r="80" spans="2:8" x14ac:dyDescent="0.25">
      <c r="B80" s="14">
        <v>43282</v>
      </c>
      <c r="C80" s="25">
        <v>5.6844081729650497E-2</v>
      </c>
      <c r="D80" s="25">
        <v>0.32401463389396667</v>
      </c>
      <c r="E80" s="25">
        <v>0.1008995324373245</v>
      </c>
      <c r="F80" s="25">
        <v>0.28718078136444092</v>
      </c>
      <c r="G80" s="25">
        <v>0.42058372497558588</v>
      </c>
      <c r="H80" s="25">
        <v>0.49197080731391912</v>
      </c>
    </row>
    <row r="81" spans="2:8" x14ac:dyDescent="0.25">
      <c r="B81" s="14">
        <v>43313</v>
      </c>
      <c r="C81" s="25">
        <v>5.9247877448797233E-2</v>
      </c>
      <c r="D81" s="25">
        <v>0.32285714149475098</v>
      </c>
      <c r="E81" s="25">
        <v>0.1009432971477509</v>
      </c>
      <c r="F81" s="25">
        <v>0.28717565536499018</v>
      </c>
      <c r="G81" s="25">
        <v>0.41969695687294012</v>
      </c>
      <c r="H81" s="25">
        <v>0.49341142177581793</v>
      </c>
    </row>
    <row r="82" spans="2:8" x14ac:dyDescent="0.25">
      <c r="B82" s="14">
        <v>43344</v>
      </c>
      <c r="C82" s="25">
        <v>6.3880600035190582E-2</v>
      </c>
      <c r="D82" s="25">
        <v>0.33087307214736938</v>
      </c>
      <c r="E82" s="25">
        <v>9.9945977330207825E-2</v>
      </c>
      <c r="F82" s="25">
        <v>0.28981205821037292</v>
      </c>
      <c r="G82" s="25">
        <v>0.42719903588294977</v>
      </c>
      <c r="H82" s="25">
        <v>0.5</v>
      </c>
    </row>
    <row r="83" spans="2:8" x14ac:dyDescent="0.25">
      <c r="B83" s="14">
        <v>43374</v>
      </c>
      <c r="C83" s="25">
        <v>5.8570768684148788E-2</v>
      </c>
      <c r="D83" s="25">
        <v>0.3160431981086731</v>
      </c>
      <c r="E83" s="25">
        <v>0.10084936767816539</v>
      </c>
      <c r="F83" s="25">
        <v>0.28515338897705078</v>
      </c>
      <c r="G83" s="25">
        <v>0.42386090755462652</v>
      </c>
      <c r="H83" s="25">
        <v>0.50561797618865967</v>
      </c>
    </row>
    <row r="84" spans="2:8" x14ac:dyDescent="0.25">
      <c r="B84" s="14">
        <v>43405</v>
      </c>
      <c r="C84" s="25">
        <v>5.9411805123090737E-2</v>
      </c>
      <c r="D84" s="25">
        <v>0.31698691844940191</v>
      </c>
      <c r="E84" s="25">
        <v>0.1026270836591721</v>
      </c>
      <c r="F84" s="25">
        <v>0.28914785385131841</v>
      </c>
      <c r="G84" s="25">
        <v>0.42739322781562811</v>
      </c>
      <c r="H84" s="25">
        <v>0.5</v>
      </c>
    </row>
    <row r="85" spans="2:8" x14ac:dyDescent="0.25">
      <c r="B85" s="14">
        <v>43435</v>
      </c>
      <c r="C85" s="25">
        <v>5.6911103427410133E-2</v>
      </c>
      <c r="D85" s="25">
        <v>0.32204687595367432</v>
      </c>
      <c r="E85" s="25">
        <v>0.1032579839229584</v>
      </c>
      <c r="F85" s="25">
        <v>0.28774723410606379</v>
      </c>
      <c r="G85" s="25">
        <v>0.43207713961601257</v>
      </c>
      <c r="H85" s="25">
        <v>0.50746268033981323</v>
      </c>
    </row>
    <row r="86" spans="2:8" x14ac:dyDescent="0.25">
      <c r="B86" s="14">
        <v>43466</v>
      </c>
      <c r="C86" s="25">
        <v>6.0080457478761673E-2</v>
      </c>
      <c r="D86" s="25">
        <v>0.32696694135665888</v>
      </c>
      <c r="E86" s="25">
        <v>0.10444279760122301</v>
      </c>
      <c r="F86" s="25">
        <v>0.28875598311424261</v>
      </c>
      <c r="G86" s="25">
        <v>0.42978349328041082</v>
      </c>
      <c r="H86" s="25">
        <v>0.5</v>
      </c>
    </row>
    <row r="87" spans="2:8" x14ac:dyDescent="0.25">
      <c r="B87" s="14">
        <v>43497</v>
      </c>
      <c r="C87" s="25">
        <v>6.1194915324449539E-2</v>
      </c>
      <c r="D87" s="25">
        <v>0.32166239619255071</v>
      </c>
      <c r="E87" s="25">
        <v>0.1042107492685318</v>
      </c>
      <c r="F87" s="25">
        <v>0.2867647111415863</v>
      </c>
      <c r="G87" s="25">
        <v>0.42956927418708801</v>
      </c>
      <c r="H87" s="25">
        <v>0.50935828685760498</v>
      </c>
    </row>
    <row r="88" spans="2:8" x14ac:dyDescent="0.25">
      <c r="B88" s="14">
        <v>43525</v>
      </c>
      <c r="C88" s="25">
        <v>6.2022648751735687E-2</v>
      </c>
      <c r="D88" s="25">
        <v>0.32294324040412897</v>
      </c>
      <c r="E88" s="25">
        <v>0.1036192923784256</v>
      </c>
      <c r="F88" s="25">
        <v>0.28661972284317022</v>
      </c>
      <c r="G88" s="25">
        <v>0.42523095011711121</v>
      </c>
      <c r="H88" s="25">
        <v>0.49735450744628912</v>
      </c>
    </row>
    <row r="89" spans="2:8" x14ac:dyDescent="0.25">
      <c r="B89" s="14">
        <v>43556</v>
      </c>
      <c r="C89" s="25">
        <v>6.0835748910903931E-2</v>
      </c>
      <c r="D89" s="25">
        <v>0.31890767812728882</v>
      </c>
      <c r="E89" s="25">
        <v>0.1061052605509758</v>
      </c>
      <c r="F89" s="25">
        <v>0.29083293676376343</v>
      </c>
      <c r="G89" s="25">
        <v>0.42757213115692139</v>
      </c>
      <c r="H89" s="25">
        <v>0.52499997615814209</v>
      </c>
    </row>
    <row r="90" spans="2:8" x14ac:dyDescent="0.25">
      <c r="B90" s="14">
        <v>43586</v>
      </c>
      <c r="C90" s="25">
        <v>5.9926081448793411E-2</v>
      </c>
      <c r="D90" s="25">
        <v>0.3187611997127533</v>
      </c>
      <c r="E90" s="25">
        <v>0.1061194464564323</v>
      </c>
      <c r="F90" s="25">
        <v>0.29278445243835449</v>
      </c>
      <c r="G90" s="25">
        <v>0.42634764313697809</v>
      </c>
      <c r="H90" s="25">
        <v>0.51764708757400513</v>
      </c>
    </row>
    <row r="91" spans="2:8" x14ac:dyDescent="0.25">
      <c r="B91" s="14">
        <v>43617</v>
      </c>
      <c r="C91" s="25">
        <v>6.1641119420528412E-2</v>
      </c>
      <c r="D91" s="25">
        <v>0.32395431399345398</v>
      </c>
      <c r="E91" s="25">
        <v>0.10673922300338751</v>
      </c>
      <c r="F91" s="25">
        <v>0.29114213585853582</v>
      </c>
      <c r="G91" s="25">
        <v>0.42816418409347529</v>
      </c>
      <c r="H91" s="25">
        <v>0.51692706346511841</v>
      </c>
    </row>
    <row r="92" spans="2:8" x14ac:dyDescent="0.25">
      <c r="B92" s="14">
        <v>43647</v>
      </c>
      <c r="C92" s="25">
        <v>6.5188616514205933E-2</v>
      </c>
      <c r="D92" s="25">
        <v>0.32431665062904358</v>
      </c>
      <c r="E92" s="25">
        <v>0.1120977848768234</v>
      </c>
      <c r="F92" s="25">
        <v>0.30077412724494929</v>
      </c>
      <c r="G92" s="25">
        <v>0.43357828259468079</v>
      </c>
      <c r="H92" s="25">
        <v>0.51558440923690796</v>
      </c>
    </row>
    <row r="93" spans="2:8" x14ac:dyDescent="0.25">
      <c r="B93" s="14">
        <v>43678</v>
      </c>
      <c r="C93" s="25">
        <v>7.1988925337791443E-2</v>
      </c>
      <c r="D93" s="25">
        <v>0.33236041665077209</v>
      </c>
      <c r="E93" s="25">
        <v>0.1135961711406708</v>
      </c>
      <c r="F93" s="25">
        <v>0.29929816722869867</v>
      </c>
      <c r="G93" s="25">
        <v>0.4308827817440033</v>
      </c>
      <c r="H93" s="25">
        <v>0.51165801286697388</v>
      </c>
    </row>
    <row r="94" spans="2:8" x14ac:dyDescent="0.25">
      <c r="B94" s="14">
        <v>43709</v>
      </c>
      <c r="C94" s="25">
        <v>7.7808290719985962E-2</v>
      </c>
      <c r="D94" s="25">
        <v>0.3375011682510376</v>
      </c>
      <c r="E94" s="25">
        <v>0.1156554147601128</v>
      </c>
      <c r="F94" s="25">
        <v>0.29977527260780329</v>
      </c>
      <c r="G94" s="25">
        <v>0.43864083290100098</v>
      </c>
      <c r="H94" s="25">
        <v>0.52448451519012451</v>
      </c>
    </row>
    <row r="95" spans="2:8" x14ac:dyDescent="0.25">
      <c r="B95" s="14">
        <v>43739</v>
      </c>
      <c r="C95" s="25">
        <v>7.1428574621677399E-2</v>
      </c>
      <c r="D95" s="25">
        <v>0.3244832456111908</v>
      </c>
      <c r="E95" s="25">
        <v>0.1160243824124336</v>
      </c>
      <c r="F95" s="25">
        <v>0.30089485645294189</v>
      </c>
      <c r="G95" s="25">
        <v>0.43795213103294373</v>
      </c>
      <c r="H95" s="25">
        <v>0.53191488981246948</v>
      </c>
    </row>
    <row r="96" spans="2:8" x14ac:dyDescent="0.25">
      <c r="B96" s="14">
        <v>43770</v>
      </c>
      <c r="C96" s="25">
        <v>7.2276651859283447E-2</v>
      </c>
      <c r="D96" s="25">
        <v>0.33005553483963013</v>
      </c>
      <c r="E96" s="25">
        <v>0.11998762935400011</v>
      </c>
      <c r="F96" s="25">
        <v>0.30500555038452148</v>
      </c>
      <c r="G96" s="25">
        <v>0.43770673871040339</v>
      </c>
      <c r="H96" s="25">
        <v>0.52791261672973633</v>
      </c>
    </row>
    <row r="97" spans="2:8" x14ac:dyDescent="0.25">
      <c r="B97" s="14">
        <v>43800</v>
      </c>
      <c r="C97" s="25">
        <v>6.7928947508335114E-2</v>
      </c>
      <c r="D97" s="25">
        <v>0.32619738578796392</v>
      </c>
      <c r="E97" s="25">
        <v>0.1199178621172905</v>
      </c>
      <c r="F97" s="25">
        <v>0.30718231201171881</v>
      </c>
      <c r="G97" s="25">
        <v>0.44426184892654419</v>
      </c>
      <c r="H97" s="25">
        <v>0.53357315063476563</v>
      </c>
    </row>
    <row r="98" spans="2:8" x14ac:dyDescent="0.25">
      <c r="B98" s="14">
        <v>43831</v>
      </c>
      <c r="C98" s="25">
        <v>7.3440447449684143E-2</v>
      </c>
      <c r="D98" s="25">
        <v>0.33043241500854492</v>
      </c>
      <c r="E98" s="25">
        <v>0.12286094576120379</v>
      </c>
      <c r="F98" s="25">
        <v>0.30937772989273071</v>
      </c>
      <c r="G98" s="25">
        <v>0.44365814328193659</v>
      </c>
      <c r="H98" s="25">
        <v>0.53117507696151733</v>
      </c>
    </row>
    <row r="99" spans="2:8" x14ac:dyDescent="0.25">
      <c r="B99" s="14">
        <v>43862</v>
      </c>
      <c r="C99" s="25">
        <v>7.5461909174919128E-2</v>
      </c>
      <c r="D99" s="25">
        <v>0.32977664470672607</v>
      </c>
      <c r="E99" s="25">
        <v>0.1238377466797829</v>
      </c>
      <c r="F99" s="25">
        <v>0.31248638033866882</v>
      </c>
      <c r="G99" s="25">
        <v>0.44159004092216492</v>
      </c>
      <c r="H99" s="25">
        <v>0.53846156597137451</v>
      </c>
    </row>
    <row r="100" spans="2:8" x14ac:dyDescent="0.25">
      <c r="B100" s="14">
        <v>43891</v>
      </c>
      <c r="C100" s="25">
        <v>7.3415264487266541E-2</v>
      </c>
      <c r="D100" s="25">
        <v>0.33166232705116272</v>
      </c>
      <c r="E100" s="25">
        <v>0.1242857128381729</v>
      </c>
      <c r="F100" s="25">
        <v>0.3152880072593689</v>
      </c>
      <c r="G100" s="25">
        <v>0.44358494877815252</v>
      </c>
      <c r="H100" s="25">
        <v>0.53563219308853149</v>
      </c>
    </row>
    <row r="101" spans="2:8" x14ac:dyDescent="0.25">
      <c r="B101" s="14">
        <v>43922</v>
      </c>
      <c r="C101" s="25">
        <v>6.7543178796768188E-2</v>
      </c>
      <c r="D101" s="25">
        <v>0.31961968541145319</v>
      </c>
      <c r="E101" s="25">
        <v>0.1173371151089668</v>
      </c>
      <c r="F101" s="25">
        <v>0.30386024713516241</v>
      </c>
      <c r="G101" s="25">
        <v>0.44843047857284551</v>
      </c>
      <c r="H101" s="25">
        <v>0.54237288236618042</v>
      </c>
    </row>
    <row r="102" spans="2:8" x14ac:dyDescent="0.25">
      <c r="B102" s="14">
        <v>43952</v>
      </c>
      <c r="C102" s="25">
        <v>6.4514048397541046E-2</v>
      </c>
      <c r="D102" s="25">
        <v>0.30920061469078058</v>
      </c>
      <c r="E102" s="25">
        <v>0.1118407770991325</v>
      </c>
      <c r="F102" s="25">
        <v>0.29365250468254089</v>
      </c>
      <c r="G102" s="25">
        <v>0.43579664826393127</v>
      </c>
      <c r="H102" s="25">
        <v>0.52572709321975708</v>
      </c>
    </row>
    <row r="103" spans="2:8" x14ac:dyDescent="0.25">
      <c r="B103" s="14">
        <v>43983</v>
      </c>
      <c r="C103" s="25">
        <v>6.4288489520549774E-2</v>
      </c>
      <c r="D103" s="25">
        <v>0.3140246570110321</v>
      </c>
      <c r="E103" s="25">
        <v>0.11383996158838269</v>
      </c>
      <c r="F103" s="25">
        <v>0.29563742876052862</v>
      </c>
      <c r="G103" s="25">
        <v>0.43855985999107361</v>
      </c>
      <c r="H103" s="25">
        <v>0.525612473487854</v>
      </c>
    </row>
    <row r="104" spans="2:8" x14ac:dyDescent="0.25">
      <c r="B104" s="14">
        <v>44013</v>
      </c>
      <c r="C104" s="25">
        <v>6.733635812997818E-2</v>
      </c>
      <c r="D104" s="25">
        <v>0.32214051485061651</v>
      </c>
      <c r="E104" s="25">
        <v>0.1184329465031624</v>
      </c>
      <c r="F104" s="25">
        <v>0.30126583576202393</v>
      </c>
      <c r="G104" s="25">
        <v>0.44117647409439092</v>
      </c>
      <c r="H104" s="25">
        <v>0.54000002145767212</v>
      </c>
    </row>
    <row r="105" spans="2:8" x14ac:dyDescent="0.25">
      <c r="B105" s="14">
        <v>44044</v>
      </c>
      <c r="C105" s="25">
        <v>7.7611744403839111E-2</v>
      </c>
      <c r="D105" s="25">
        <v>0.32868859171867371</v>
      </c>
      <c r="E105" s="25">
        <v>0.1165311634540558</v>
      </c>
      <c r="F105" s="25">
        <v>0.3008403480052948</v>
      </c>
      <c r="G105" s="25">
        <v>0.44258064031600952</v>
      </c>
      <c r="H105" s="25">
        <v>0.54292082786560059</v>
      </c>
    </row>
    <row r="106" spans="2:8" x14ac:dyDescent="0.25">
      <c r="B106" s="14">
        <v>44075</v>
      </c>
      <c r="C106" s="25">
        <v>7.7189162373542786E-2</v>
      </c>
      <c r="D106" s="25">
        <v>0.33117565512657171</v>
      </c>
      <c r="E106" s="25">
        <v>0.1209967955946922</v>
      </c>
      <c r="F106" s="25">
        <v>0.30049875378608698</v>
      </c>
      <c r="G106" s="25">
        <v>0.44106268882751459</v>
      </c>
      <c r="H106" s="25">
        <v>0.55754190683364868</v>
      </c>
    </row>
    <row r="107" spans="2:8" x14ac:dyDescent="0.25">
      <c r="B107" s="14">
        <v>44105</v>
      </c>
      <c r="C107" s="25">
        <v>7.3590584099292755E-2</v>
      </c>
      <c r="D107" s="25">
        <v>0.32639497518539429</v>
      </c>
      <c r="E107" s="25">
        <v>0.118292436003685</v>
      </c>
      <c r="F107" s="25">
        <v>0.30288660526275629</v>
      </c>
      <c r="G107" s="25">
        <v>0.44223827123641968</v>
      </c>
      <c r="H107" s="25">
        <v>0.54704594612121582</v>
      </c>
    </row>
    <row r="108" spans="2:8" x14ac:dyDescent="0.25">
      <c r="B108" s="14">
        <v>44136</v>
      </c>
      <c r="C108" s="25">
        <v>6.9765947759151459E-2</v>
      </c>
      <c r="D108" s="25">
        <v>0.3268963098526001</v>
      </c>
      <c r="E108" s="25">
        <v>0.1200715079903603</v>
      </c>
      <c r="F108" s="25">
        <v>0.303092360496521</v>
      </c>
      <c r="G108" s="25">
        <v>0.44290480017662048</v>
      </c>
      <c r="H108" s="25">
        <v>0.54516130685806274</v>
      </c>
    </row>
    <row r="109" spans="2:8" x14ac:dyDescent="0.25">
      <c r="B109" s="14">
        <v>44166</v>
      </c>
      <c r="C109" s="25">
        <v>6.8116031587123871E-2</v>
      </c>
      <c r="D109" s="25">
        <v>0.32204127311706537</v>
      </c>
      <c r="E109" s="25">
        <v>0.1190264150500298</v>
      </c>
      <c r="F109" s="25">
        <v>0.30227828025817871</v>
      </c>
      <c r="G109" s="25">
        <v>0.43965297937393188</v>
      </c>
      <c r="H109" s="25">
        <v>0.54931068420410156</v>
      </c>
    </row>
    <row r="110" spans="2:8" x14ac:dyDescent="0.25">
      <c r="B110" s="14">
        <v>44197</v>
      </c>
      <c r="C110" s="25">
        <v>7.2040721774101257E-2</v>
      </c>
      <c r="D110" s="25">
        <v>0.32815754413604742</v>
      </c>
      <c r="E110" s="25">
        <v>0.1202525421977043</v>
      </c>
      <c r="F110" s="25">
        <v>0.30309152603149409</v>
      </c>
      <c r="G110" s="25">
        <v>0.44374209642410278</v>
      </c>
      <c r="H110" s="25">
        <v>0.54777067899703979</v>
      </c>
    </row>
    <row r="111" spans="2:8" x14ac:dyDescent="0.25">
      <c r="B111" s="14">
        <v>44228</v>
      </c>
      <c r="C111" s="25">
        <v>7.1290820837020874E-2</v>
      </c>
      <c r="D111" s="25">
        <v>0.32464167475700378</v>
      </c>
      <c r="E111" s="25">
        <v>0.1168561577796936</v>
      </c>
      <c r="F111" s="25">
        <v>0.30448782444000239</v>
      </c>
      <c r="G111" s="25">
        <v>0.44416499137878418</v>
      </c>
      <c r="H111" s="25">
        <v>0.55161625146865845</v>
      </c>
    </row>
    <row r="112" spans="2:8" x14ac:dyDescent="0.25">
      <c r="B112" s="14">
        <v>44256</v>
      </c>
      <c r="C112" s="25">
        <v>7.0551946759223938E-2</v>
      </c>
      <c r="D112" s="25">
        <v>0.32301342487335211</v>
      </c>
      <c r="E112" s="25">
        <v>0.116143673658371</v>
      </c>
      <c r="F112" s="25">
        <v>0.30037796497344971</v>
      </c>
      <c r="G112" s="25">
        <v>0.43840399384498602</v>
      </c>
      <c r="H112" s="25">
        <v>0.54769229888916016</v>
      </c>
    </row>
    <row r="113" spans="2:8" x14ac:dyDescent="0.25">
      <c r="B113" s="14">
        <v>44287</v>
      </c>
      <c r="C113" s="25">
        <v>7.2799637913703918E-2</v>
      </c>
      <c r="D113" s="25">
        <v>0.32578876614570618</v>
      </c>
      <c r="E113" s="25">
        <v>0.11809785664081569</v>
      </c>
      <c r="F113" s="25">
        <v>0.30483710765838617</v>
      </c>
      <c r="G113" s="25">
        <v>0.44589179754257202</v>
      </c>
      <c r="H113" s="25">
        <v>0.54396730661392212</v>
      </c>
    </row>
    <row r="114" spans="2:8" x14ac:dyDescent="0.25">
      <c r="B114" s="14">
        <v>44317</v>
      </c>
      <c r="C114" s="25">
        <v>7.1658514440059662E-2</v>
      </c>
      <c r="D114" s="25">
        <v>0.32606831192970281</v>
      </c>
      <c r="E114" s="25">
        <v>0.1180501207709312</v>
      </c>
      <c r="F114" s="25">
        <v>0.3067689836025238</v>
      </c>
      <c r="G114" s="25">
        <v>0.44231724739074713</v>
      </c>
      <c r="H114" s="25">
        <v>0.53955376148223877</v>
      </c>
    </row>
    <row r="115" spans="2:8" x14ac:dyDescent="0.25">
      <c r="B115" s="14">
        <v>44348</v>
      </c>
      <c r="C115" s="25">
        <v>7.1405656635761261E-2</v>
      </c>
      <c r="D115" s="25">
        <v>0.32542112469673162</v>
      </c>
      <c r="E115" s="25">
        <v>0.11802325397729869</v>
      </c>
      <c r="F115" s="25">
        <v>0.30433937907218928</v>
      </c>
      <c r="G115" s="25">
        <v>0.44234079122543329</v>
      </c>
      <c r="H115" s="25">
        <v>0.53746253252029419</v>
      </c>
    </row>
    <row r="116" spans="2:8" x14ac:dyDescent="0.25">
      <c r="B116" s="14">
        <v>44378</v>
      </c>
      <c r="C116" s="25">
        <v>7.2603002190589905E-2</v>
      </c>
      <c r="D116" s="25">
        <v>0.32702794671058649</v>
      </c>
      <c r="E116" s="25">
        <v>0.1176924556493759</v>
      </c>
      <c r="F116" s="25">
        <v>0.30858469009399409</v>
      </c>
      <c r="G116" s="25">
        <v>0.44218021631240839</v>
      </c>
      <c r="H116" s="25">
        <v>0.53578531742095947</v>
      </c>
    </row>
    <row r="117" spans="2:8" x14ac:dyDescent="0.25">
      <c r="B117" s="14">
        <v>44409</v>
      </c>
      <c r="C117" s="25">
        <v>8.2161881029605865E-2</v>
      </c>
      <c r="D117" s="25">
        <v>0.33203026652336121</v>
      </c>
      <c r="E117" s="25">
        <v>0.1195119619369507</v>
      </c>
      <c r="F117" s="25">
        <v>0.30858021974563599</v>
      </c>
      <c r="G117" s="25">
        <v>0.44428080320358282</v>
      </c>
      <c r="H117" s="25">
        <v>0.53976142406463623</v>
      </c>
    </row>
    <row r="118" spans="2:8" x14ac:dyDescent="0.25">
      <c r="B118"/>
      <c r="C118"/>
      <c r="D118"/>
      <c r="E118"/>
      <c r="F118"/>
      <c r="G118"/>
      <c r="H118"/>
    </row>
    <row r="119" spans="2:8" x14ac:dyDescent="0.25">
      <c r="B119"/>
      <c r="C119"/>
      <c r="D119"/>
      <c r="E119"/>
      <c r="F119"/>
      <c r="G119"/>
      <c r="H119"/>
    </row>
    <row r="120" spans="2:8" x14ac:dyDescent="0.25">
      <c r="B120"/>
      <c r="C120">
        <f>(C117-C5)/C5</f>
        <v>0.74593993773242584</v>
      </c>
      <c r="D120">
        <f t="shared" ref="D120:H120" si="0">(D117-D5)/D5</f>
        <v>4.6232975604772124E-2</v>
      </c>
      <c r="E120">
        <f t="shared" si="0"/>
        <v>0.56944821951851921</v>
      </c>
      <c r="F120">
        <f t="shared" si="0"/>
        <v>0.16264083957075584</v>
      </c>
      <c r="G120">
        <f t="shared" si="0"/>
        <v>8.3904892945815907E-2</v>
      </c>
      <c r="H120">
        <f t="shared" si="0"/>
        <v>0.23103481651578187</v>
      </c>
    </row>
    <row r="121" spans="2:8" x14ac:dyDescent="0.25">
      <c r="B121"/>
      <c r="C121" s="26">
        <f>C117-C5</f>
        <v>3.5103056579828262E-2</v>
      </c>
      <c r="D121" s="26">
        <f t="shared" ref="D121:H121" si="1">D117-D5</f>
        <v>1.4672398567199707E-2</v>
      </c>
      <c r="E121" s="26">
        <f t="shared" si="1"/>
        <v>4.3362930417060866E-2</v>
      </c>
      <c r="F121" s="26">
        <f t="shared" si="1"/>
        <v>4.3167024850845392E-2</v>
      </c>
      <c r="G121" s="26">
        <f t="shared" si="1"/>
        <v>3.439170122146612E-2</v>
      </c>
      <c r="H121" s="26">
        <f t="shared" si="1"/>
        <v>0.10129988193511963</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9BD88-EDEF-4277-A0BC-C06D0D2F8826}">
  <dimension ref="A1:L23"/>
  <sheetViews>
    <sheetView workbookViewId="0">
      <selection activeCell="B1" sqref="B1"/>
    </sheetView>
  </sheetViews>
  <sheetFormatPr defaultRowHeight="15" x14ac:dyDescent="0.25"/>
  <cols>
    <col min="1" max="1" width="18.42578125" style="2" customWidth="1"/>
    <col min="2" max="16384" width="9.140625" style="2"/>
  </cols>
  <sheetData>
    <row r="1" spans="1:12" x14ac:dyDescent="0.25">
      <c r="A1" s="1" t="s">
        <v>0</v>
      </c>
      <c r="B1" s="2" t="s">
        <v>228</v>
      </c>
    </row>
    <row r="2" spans="1:12" x14ac:dyDescent="0.25">
      <c r="A2" s="1" t="s">
        <v>2</v>
      </c>
      <c r="B2" s="2" t="s">
        <v>160</v>
      </c>
    </row>
    <row r="3" spans="1:12" x14ac:dyDescent="0.25">
      <c r="A3" s="1"/>
    </row>
    <row r="4" spans="1:12" ht="15" customHeight="1" x14ac:dyDescent="0.25">
      <c r="A4" s="5" t="s">
        <v>1</v>
      </c>
      <c r="B4" t="s">
        <v>185</v>
      </c>
      <c r="C4" t="s">
        <v>186</v>
      </c>
      <c r="D4" t="s">
        <v>183</v>
      </c>
      <c r="E4" s="4"/>
      <c r="F4" s="4"/>
      <c r="G4" s="4"/>
      <c r="H4" s="4"/>
      <c r="I4" s="4"/>
      <c r="J4" s="4"/>
      <c r="K4" s="4"/>
      <c r="L4" s="4"/>
    </row>
    <row r="5" spans="1:12" ht="15" customHeight="1" x14ac:dyDescent="0.25">
      <c r="A5" s="4"/>
      <c r="B5" t="s">
        <v>187</v>
      </c>
      <c r="C5" s="27">
        <v>3.7524726241827011E-2</v>
      </c>
      <c r="D5" s="27">
        <v>0.28360903263092041</v>
      </c>
      <c r="E5" s="4"/>
      <c r="F5" s="4"/>
      <c r="G5" s="4"/>
      <c r="H5" s="4"/>
      <c r="I5" s="4"/>
      <c r="J5" s="4"/>
      <c r="K5" s="4"/>
      <c r="L5" s="4"/>
    </row>
    <row r="6" spans="1:12" ht="15" customHeight="1" x14ac:dyDescent="0.25">
      <c r="A6" s="4"/>
      <c r="B6" t="s">
        <v>188</v>
      </c>
      <c r="C6" s="27">
        <v>4.147256538271904E-2</v>
      </c>
      <c r="D6" s="27">
        <v>0.29935139417648321</v>
      </c>
      <c r="E6" s="4"/>
      <c r="F6" s="4"/>
      <c r="G6" s="4"/>
      <c r="H6" s="4"/>
      <c r="I6" s="4"/>
      <c r="J6" s="4"/>
      <c r="K6" s="4"/>
      <c r="L6" s="4"/>
    </row>
    <row r="7" spans="1:12" ht="15" customHeight="1" x14ac:dyDescent="0.25">
      <c r="A7" s="4"/>
      <c r="B7" t="s">
        <v>189</v>
      </c>
      <c r="C7" s="27">
        <v>9.3397878110408783E-2</v>
      </c>
      <c r="D7" s="27">
        <v>0.3312981128692627</v>
      </c>
      <c r="E7" s="4"/>
      <c r="F7" s="4"/>
      <c r="G7" s="4"/>
      <c r="H7" s="4"/>
      <c r="I7" s="4"/>
      <c r="J7" s="4"/>
      <c r="K7" s="4"/>
      <c r="L7" s="4"/>
    </row>
    <row r="8" spans="1:12" ht="15" customHeight="1" x14ac:dyDescent="0.25">
      <c r="A8" s="4"/>
      <c r="B8" t="s">
        <v>190</v>
      </c>
      <c r="C8" s="27">
        <v>5.871683731675148E-2</v>
      </c>
      <c r="D8" s="27">
        <v>0.35270363092422491</v>
      </c>
      <c r="E8" s="4"/>
      <c r="F8" s="4"/>
      <c r="G8" s="4"/>
      <c r="H8" s="4"/>
      <c r="I8" s="4"/>
      <c r="J8" s="4"/>
      <c r="K8" s="4"/>
      <c r="L8" s="4"/>
    </row>
    <row r="9" spans="1:12" ht="15" customHeight="1" x14ac:dyDescent="0.25">
      <c r="A9" s="4"/>
      <c r="B9" t="s">
        <v>191</v>
      </c>
      <c r="C9" s="27">
        <v>6.0346871614456177E-2</v>
      </c>
      <c r="D9" s="27">
        <v>0.37586304545402532</v>
      </c>
      <c r="E9" s="4"/>
      <c r="F9" s="4"/>
      <c r="G9" s="4"/>
      <c r="H9" s="4"/>
      <c r="I9" s="4"/>
      <c r="J9" s="4"/>
      <c r="K9" s="4"/>
      <c r="L9" s="4"/>
    </row>
    <row r="10" spans="1:12" ht="15" customHeight="1" x14ac:dyDescent="0.25">
      <c r="A10" s="4"/>
      <c r="B10" t="s">
        <v>192</v>
      </c>
      <c r="C10" s="27">
        <v>5.2160162478685379E-2</v>
      </c>
      <c r="D10" s="27">
        <v>0.406281977891922</v>
      </c>
      <c r="E10" s="4"/>
      <c r="F10" s="4"/>
      <c r="G10" s="4"/>
      <c r="H10" s="4"/>
      <c r="I10" s="4"/>
      <c r="J10" s="4"/>
      <c r="K10" s="4"/>
      <c r="L10" s="4"/>
    </row>
    <row r="11" spans="1:12" ht="15" customHeight="1" x14ac:dyDescent="0.25">
      <c r="A11" s="4"/>
      <c r="B11" t="s">
        <v>193</v>
      </c>
      <c r="C11" s="27">
        <v>5.0641816109418869E-2</v>
      </c>
      <c r="D11" s="27">
        <v>0.42292314767837519</v>
      </c>
      <c r="E11" s="4"/>
      <c r="F11" s="4"/>
      <c r="G11" s="4"/>
      <c r="H11" s="4"/>
      <c r="I11" s="4"/>
      <c r="J11" s="4"/>
      <c r="K11" s="4"/>
      <c r="L11" s="4"/>
    </row>
    <row r="12" spans="1:12" ht="15" customHeight="1" x14ac:dyDescent="0.25">
      <c r="A12" s="4"/>
      <c r="B12" t="s">
        <v>194</v>
      </c>
      <c r="C12" s="27">
        <v>7.9221457242965698E-2</v>
      </c>
      <c r="D12" s="27">
        <v>0.42885071039199829</v>
      </c>
      <c r="E12" s="4"/>
      <c r="F12" s="4"/>
      <c r="G12" s="4"/>
      <c r="H12" s="4"/>
      <c r="I12" s="4"/>
      <c r="J12" s="4"/>
      <c r="K12" s="4"/>
      <c r="L12" s="4"/>
    </row>
    <row r="13" spans="1:12" ht="15" customHeight="1" x14ac:dyDescent="0.25">
      <c r="A13" s="4"/>
      <c r="B13" t="s">
        <v>195</v>
      </c>
      <c r="C13" s="27">
        <v>8.1586487591266632E-2</v>
      </c>
      <c r="D13" s="27">
        <v>0.43728852272033691</v>
      </c>
      <c r="E13" s="4"/>
      <c r="F13" s="4"/>
      <c r="G13" s="4"/>
      <c r="H13" s="4"/>
      <c r="I13" s="4"/>
      <c r="J13" s="4"/>
      <c r="K13" s="4"/>
      <c r="L13" s="4"/>
    </row>
    <row r="14" spans="1:12" ht="15" customHeight="1" x14ac:dyDescent="0.25">
      <c r="A14" s="4"/>
      <c r="B14" t="s">
        <v>196</v>
      </c>
      <c r="C14" s="27">
        <v>3.6756668239831917E-2</v>
      </c>
      <c r="D14" s="27">
        <v>0.448027104139328</v>
      </c>
      <c r="E14" s="4"/>
      <c r="F14" s="4"/>
      <c r="G14" s="4"/>
      <c r="H14" s="4"/>
      <c r="I14" s="4"/>
      <c r="J14" s="4"/>
      <c r="K14" s="4"/>
      <c r="L14" s="4"/>
    </row>
    <row r="15" spans="1:12" ht="15" customHeight="1" x14ac:dyDescent="0.25">
      <c r="A15" s="4"/>
      <c r="B15" s="28" t="s">
        <v>197</v>
      </c>
      <c r="C15" s="27">
        <v>0.1714199781417847</v>
      </c>
      <c r="D15" s="27">
        <v>0.4746263325214386</v>
      </c>
      <c r="E15" s="4"/>
      <c r="F15" s="4"/>
      <c r="G15" s="4"/>
      <c r="H15" s="4"/>
      <c r="I15" s="4"/>
      <c r="J15" s="4"/>
      <c r="K15" s="4"/>
      <c r="L15" s="4"/>
    </row>
    <row r="16" spans="1:12" ht="15" customHeight="1" x14ac:dyDescent="0.25">
      <c r="A16" s="4"/>
      <c r="B16" t="s">
        <v>198</v>
      </c>
      <c r="C16" s="27">
        <v>4.8509687185287483E-2</v>
      </c>
      <c r="D16" s="27">
        <v>0.48355194926261902</v>
      </c>
      <c r="E16" s="4"/>
      <c r="F16" s="4"/>
      <c r="G16" s="4"/>
      <c r="H16" s="4"/>
      <c r="I16" s="4"/>
      <c r="J16" s="4"/>
      <c r="K16" s="4"/>
      <c r="L16" s="4"/>
    </row>
    <row r="17" spans="1:12" ht="15" customHeight="1" x14ac:dyDescent="0.25">
      <c r="A17" s="4"/>
      <c r="B17" t="s">
        <v>199</v>
      </c>
      <c r="C17" s="27">
        <v>4.0428940206766129E-2</v>
      </c>
      <c r="D17" s="27">
        <v>0.52793365716934204</v>
      </c>
      <c r="E17" s="4"/>
      <c r="F17" s="4"/>
      <c r="G17" s="4"/>
      <c r="H17" s="4"/>
      <c r="I17" s="4"/>
      <c r="J17" s="4"/>
      <c r="K17" s="4"/>
      <c r="L17" s="4"/>
    </row>
    <row r="18" spans="1:12" ht="15" customHeight="1" x14ac:dyDescent="0.25">
      <c r="A18" s="4"/>
      <c r="B18" t="s">
        <v>200</v>
      </c>
      <c r="C18" s="27">
        <v>7.5381025671958923E-2</v>
      </c>
      <c r="D18" s="27">
        <v>0.59237009286880493</v>
      </c>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Instructions</vt:lpstr>
      <vt:lpstr>Publication Title</vt:lpstr>
      <vt:lpstr>Example</vt:lpstr>
      <vt:lpstr>Fig.1</vt:lpstr>
      <vt:lpstr>Fig.2</vt:lpstr>
      <vt:lpstr>Fig.3</vt:lpstr>
      <vt:lpstr>Fig.4</vt:lpstr>
      <vt:lpstr>Fig.5</vt:lpstr>
      <vt:lpstr>Fig.6</vt:lpstr>
      <vt:lpstr>Fig.7</vt:lpstr>
      <vt:lpstr>Fig.8</vt:lpstr>
      <vt:lpstr>Fig.9</vt:lpstr>
      <vt:lpstr>Fig.10</vt:lpstr>
      <vt:lpstr>Fig.11</vt:lpstr>
      <vt:lpstr>Fig.12</vt:lpstr>
      <vt:lpstr>Fig.2!_Ref115259789</vt:lpstr>
      <vt:lpstr>Fig.5!_Ref115341701</vt:lpstr>
      <vt:lpstr>Fig.11!_Ref115345799</vt:lpstr>
      <vt:lpstr>Fig.4!_Ref123903607</vt:lpstr>
      <vt:lpstr>Fig.3!_Ref124239830</vt:lpstr>
      <vt:lpstr>Fig.10!_Ref124874078</vt:lpstr>
      <vt:lpstr>Fig.12!_Ref124921820</vt:lpstr>
      <vt:lpstr>Fig.6!_Ref124932501</vt:lpstr>
      <vt:lpstr>Fig.7!_Ref124932527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2023-08-10T11:05:27Z</dcterms:modified>
</cp:coreProperties>
</file>