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8_{6E2CA6B4-EAD8-4E47-8F5F-D45EF087D559}" xr6:coauthVersionLast="46" xr6:coauthVersionMax="46" xr10:uidLastSave="{00000000-0000-0000-0000-000000000000}"/>
  <bookViews>
    <workbookView xWindow="0" yWindow="460" windowWidth="25600" windowHeight="14040" firstSheet="5" activeTab="7" xr2:uid="{00000000-000D-0000-FFFF-FFFF00000000}"/>
  </bookViews>
  <sheets>
    <sheet name="GDP data" sheetId="7" r:id="rId1"/>
    <sheet name="Fiscal data" sheetId="8" r:id="rId2"/>
    <sheet name="Long run debt" sheetId="13" r:id="rId3"/>
    <sheet name="Graph - GDP" sheetId="12" r:id="rId4"/>
    <sheet name="Graph - borrow" sheetId="9" r:id="rId5"/>
    <sheet name="Graph - receipts and spending" sheetId="10" r:id="rId6"/>
    <sheet name="Graph - debt" sheetId="11" r:id="rId7"/>
    <sheet name="Graph - LR debt" sheetId="14" r:id="rId8"/>
  </sheets>
  <calcPr calcId="191029"/>
</workbook>
</file>

<file path=xl/calcChain.xml><?xml version="1.0" encoding="utf-8"?>
<calcChain xmlns="http://schemas.openxmlformats.org/spreadsheetml/2006/main">
  <c r="C203" i="14" l="1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202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" i="14"/>
  <c r="E27" i="12" l="1"/>
  <c r="H15" i="7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5" i="12"/>
  <c r="D27" i="12"/>
  <c r="H34" i="7"/>
  <c r="H33" i="7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 l="1"/>
  <c r="C15" i="12"/>
  <c r="C16" i="12"/>
  <c r="C17" i="12"/>
  <c r="C18" i="12"/>
  <c r="C19" i="12"/>
  <c r="C20" i="12"/>
  <c r="C21" i="12"/>
  <c r="C22" i="12"/>
  <c r="C23" i="12"/>
  <c r="C24" i="12"/>
  <c r="C25" i="12"/>
  <c r="C14" i="12"/>
  <c r="C6" i="12"/>
  <c r="C7" i="12"/>
  <c r="C8" i="12"/>
  <c r="C9" i="12"/>
  <c r="C10" i="12"/>
  <c r="C11" i="12"/>
  <c r="C12" i="12"/>
  <c r="C13" i="12"/>
  <c r="C5" i="12"/>
  <c r="D6" i="11" l="1"/>
  <c r="D7" i="11"/>
  <c r="D8" i="11"/>
  <c r="D9" i="11"/>
  <c r="D10" i="11"/>
  <c r="D11" i="11"/>
  <c r="D12" i="11"/>
  <c r="D13" i="11"/>
  <c r="D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5" i="11"/>
  <c r="E6" i="10"/>
  <c r="F6" i="10"/>
  <c r="E7" i="10"/>
  <c r="F7" i="10"/>
  <c r="E8" i="10"/>
  <c r="F8" i="10"/>
  <c r="E9" i="10"/>
  <c r="F9" i="10"/>
  <c r="E10" i="10"/>
  <c r="F10" i="10"/>
  <c r="E11" i="10"/>
  <c r="F11" i="10"/>
  <c r="E12" i="10"/>
  <c r="F12" i="10"/>
  <c r="E13" i="10"/>
  <c r="F13" i="10"/>
  <c r="F5" i="10"/>
  <c r="E5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5" i="10"/>
  <c r="C19" i="9"/>
  <c r="C18" i="9"/>
  <c r="C17" i="9"/>
  <c r="C16" i="9"/>
  <c r="C15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C7" i="9"/>
  <c r="D6" i="9"/>
  <c r="C6" i="9"/>
  <c r="D5" i="9"/>
  <c r="C5" i="9"/>
  <c r="H32" i="7" l="1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4" i="7"/>
  <c r="I11" i="7"/>
  <c r="I10" i="7"/>
  <c r="I9" i="7"/>
  <c r="I8" i="7"/>
  <c r="I7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5" i="7"/>
  <c r="E56" i="7"/>
  <c r="E57" i="7"/>
  <c r="E58" i="7"/>
  <c r="E54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8" i="7"/>
  <c r="D9" i="7"/>
  <c r="D10" i="7"/>
  <c r="D11" i="7"/>
  <c r="D12" i="7"/>
  <c r="D13" i="7"/>
  <c r="D7" i="7"/>
</calcChain>
</file>

<file path=xl/sharedStrings.xml><?xml version="1.0" encoding="utf-8"?>
<sst xmlns="http://schemas.openxmlformats.org/spreadsheetml/2006/main" count="292" uniqueCount="232">
  <si>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</si>
  <si>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</si>
  <si>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</si>
  <si>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</si>
  <si>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</si>
  <si>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</si>
  <si>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</si>
  <si>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</si>
  <si>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</si>
  <si>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</si>
  <si>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</si>
  <si>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</si>
  <si>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</si>
  <si>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</si>
  <si>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</si>
  <si>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</si>
  <si>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</si>
  <si>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</si>
  <si>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</si>
  <si>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</si>
  <si>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</si>
  <si>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</si>
  <si>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</si>
  <si>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</si>
  <si>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</si>
  <si>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</si>
  <si>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</si>
  <si>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</si>
  <si>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</si>
  <si>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</si>
  <si>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</si>
  <si>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</si>
  <si>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</si>
  <si>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</si>
  <si>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</si>
  <si>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</si>
  <si>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</si>
  <si>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</si>
  <si>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</si>
  <si>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</si>
  <si>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</si>
  <si>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</si>
  <si>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</si>
  <si>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</si>
  <si>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</si>
  <si>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</si>
  <si>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</si>
  <si>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</si>
  <si>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</si>
  <si>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</si>
  <si>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Budget 2008</t>
  </si>
  <si>
    <t>q growth rate</t>
  </si>
  <si>
    <t>Budget 2020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</si>
  <si>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</si>
  <si>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</si>
  <si>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</si>
  <si>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</si>
  <si>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</si>
  <si>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</si>
  <si>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</si>
  <si>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</si>
  <si>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</si>
  <si>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</si>
  <si>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</si>
  <si>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</si>
  <si>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</si>
  <si>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</si>
  <si>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</si>
  <si>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</si>
  <si>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</si>
  <si>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</si>
  <si>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</si>
  <si>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</si>
  <si>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Receipts</t>
  </si>
  <si>
    <t>Financial crisis</t>
  </si>
  <si>
    <t>Financial crisis – receipts</t>
  </si>
  <si>
    <t>Financial crisis – spending</t>
  </si>
  <si>
    <t>Quarterly GDP</t>
  </si>
  <si>
    <t>2020 Q3</t>
  </si>
  <si>
    <t>2020 Q4</t>
  </si>
  <si>
    <t>2008q1=100</t>
  </si>
  <si>
    <t>2019q4=100</t>
  </si>
  <si>
    <t>https://www.ons.gov.uk/economy/grossdomesticproductgdp/timeseries/abmi/ukea</t>
  </si>
  <si>
    <t xml:space="preserve">ACTUAL GDP DATA 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</si>
  <si>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</si>
  <si>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</si>
  <si>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</si>
  <si>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</si>
  <si>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</si>
  <si>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</si>
  <si>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</si>
  <si>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</si>
  <si>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</si>
  <si>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</si>
  <si>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</si>
  <si>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</si>
  <si>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</si>
  <si>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</si>
  <si>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</si>
  <si>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</si>
  <si>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</si>
  <si>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</si>
  <si>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</si>
  <si>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</si>
  <si>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</si>
  <si>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Pre fin crisis forecast</t>
  </si>
  <si>
    <t>Budget 2021</t>
  </si>
  <si>
    <t>Covid forecasts (Pre and latest)</t>
  </si>
  <si>
    <t>2025-26</t>
  </si>
  <si>
    <t>TME</t>
  </si>
  <si>
    <t>Borrow</t>
  </si>
  <si>
    <t>Debt</t>
  </si>
  <si>
    <t>Financial years since 2007-08/2019-20</t>
  </si>
  <si>
    <t>Covid</t>
  </si>
  <si>
    <t>https://obr.uk/data/</t>
  </si>
  <si>
    <t>% of GDP</t>
  </si>
  <si>
    <t>Public sector net borrowing, % of GDP</t>
  </si>
  <si>
    <t>Current receipts and total managed expenditure, % of GDP</t>
  </si>
  <si>
    <t>Public sector net debt, % of GDP</t>
  </si>
  <si>
    <t>Column1</t>
  </si>
  <si>
    <t>March 2008 forecast</t>
  </si>
  <si>
    <t>March 2020 forecast</t>
  </si>
  <si>
    <t>Quarters since 2008Q1 / 2009Q4</t>
  </si>
  <si>
    <t>Covid – receipts</t>
  </si>
  <si>
    <t>Covid – spending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</si>
  <si>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</si>
  <si>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</si>
  <si>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</si>
  <si>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</si>
  <si>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</si>
  <si>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</si>
  <si>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</si>
  <si>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</si>
  <si>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</si>
  <si>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</si>
  <si>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</si>
  <si>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</si>
  <si>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</si>
  <si>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</si>
  <si>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</si>
  <si>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</si>
  <si>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</si>
  <si>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</si>
  <si>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</si>
  <si>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</si>
  <si>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</si>
  <si>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</si>
  <si>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</si>
  <si>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</si>
  <si>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</si>
  <si>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</si>
  <si>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</si>
  <si>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</si>
  <si>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</si>
  <si>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</si>
  <si>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</si>
  <si>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1900-01</t>
  </si>
  <si>
    <t>1901-02</t>
  </si>
  <si>
    <t>1902-03</t>
  </si>
  <si>
    <t>1903-04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</si>
  <si>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</si>
  <si>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</si>
  <si>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</si>
  <si>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</si>
  <si>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</si>
  <si>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</si>
  <si>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</si>
  <si>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</si>
  <si>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</si>
  <si>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</si>
  <si>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</si>
  <si>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</si>
  <si>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</si>
  <si>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</si>
  <si>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</si>
  <si>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</si>
  <si>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</si>
  <si>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</si>
  <si>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</si>
  <si>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</si>
  <si>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</si>
  <si>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</si>
  <si>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</si>
  <si>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</si>
  <si>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</si>
  <si>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</si>
  <si>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</si>
  <si>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</si>
  <si>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</si>
  <si>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</si>
  <si>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</si>
  <si>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</si>
  <si>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</si>
  <si>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</si>
  <si>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</si>
  <si>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</si>
  <si>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</si>
  <si>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</si>
  <si>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</si>
  <si>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</si>
  <si>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</si>
  <si>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</si>
  <si>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</si>
  <si>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</si>
  <si>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</si>
  <si>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</si>
  <si>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</si>
  <si>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</si>
  <si>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</si>
  <si>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</si>
  <si>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</si>
  <si>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</si>
  <si>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</si>
  <si>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</si>
  <si>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</si>
  <si>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</si>
  <si>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</si>
  <si>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</si>
  <si>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</si>
  <si>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</si>
  <si>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</si>
  <si>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</si>
  <si>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</si>
  <si>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</si>
  <si>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</si>
  <si>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</si>
  <si>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</si>
  <si>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</si>
  <si>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</si>
  <si>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</si>
  <si>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OBR series</t>
  </si>
  <si>
    <t>BoE series (using whole Ireland GDP prior to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</si>
</sst>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&quot;$&quot;#,##0_);\(&quot;$&quot;#,##0\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0.0"/>
    <numFmt numFmtId="170" formatCode="0.000"/>
    <numFmt numFmtId="171" formatCode="0.0000"/>
    <numFmt numFmtId="172" formatCode="&quot;to &quot;0.0000;&quot;to &quot;\-0.0000;&quot;to 0&quot;"/>
    <numFmt numFmtId="173" formatCode="#,##0;\-#,##0;\-"/>
    <numFmt numFmtId="174" formatCode="[&lt;0.0001]&quot;&lt;0.0001&quot;;0.0000"/>
    <numFmt numFmtId="175" formatCode="#,##0.0,,;\-#,##0.0,,;\-"/>
    <numFmt numFmtId="176" formatCode="#,##0,;\-#,##0,;\-"/>
    <numFmt numFmtId="177" formatCode="0.0%;\-0.0%;\-"/>
    <numFmt numFmtId="178" formatCode="#,##0.0,,;\-#,##0.0,,"/>
    <numFmt numFmtId="179" formatCode="#,##0,;\-#,##0,"/>
    <numFmt numFmtId="180" formatCode="0.0%;\-0.0%"/>
    <numFmt numFmtId="181" formatCode="#,##0.0_-;\(#,##0.0\);_-* &quot;-&quot;??_-"/>
    <numFmt numFmtId="182" formatCode="_-[$€-2]* #,##0.00_-;\-[$€-2]* #,##0.00_-;_-[$€-2]* &quot;-&quot;??_-"/>
    <numFmt numFmtId="183" formatCode="0.0%"/>
    <numFmt numFmtId="184" formatCode="#,##0_);\(#,##0\);&quot;-&quot;_)"/>
    <numFmt numFmtId="185" formatCode="#,##0;\(#,##0\)"/>
    <numFmt numFmtId="186" formatCode="#,##0_%_);\(#,##0\)_%;**;@_%_)"/>
    <numFmt numFmtId="187" formatCode="#,##0_%_);\(#,##0\)_%;#,##0_%_);@_%_)"/>
    <numFmt numFmtId="188" formatCode="#,##0.00_%_);\(#,##0.00\)_%;**;@_%_)"/>
    <numFmt numFmtId="189" formatCode="#,##0.00_%_);\(#,##0.00\)_%;#,##0.00_%_);@_%_)"/>
    <numFmt numFmtId="190" formatCode="#,##0.000_%_);\(#,##0.000\)_%;**;@_%_)"/>
    <numFmt numFmtId="191" formatCode="#,##0.0_%_);\(#,##0.0\)_%;**;@_%_)"/>
    <numFmt numFmtId="192" formatCode="[$¥-411]#,##0"/>
    <numFmt numFmtId="193" formatCode="&quot;$&quot;#,##0.00_%_);\(&quot;$&quot;#,##0.00\)_%;**;@_%_)"/>
    <numFmt numFmtId="194" formatCode="&quot;$&quot;#,##0.000_%_);\(&quot;$&quot;#,##0.000\)_%;**;@_%_)"/>
    <numFmt numFmtId="195" formatCode="&quot;$&quot;#,##0.0_%_);\(&quot;$&quot;#,##0.0\)_%;**;@_%_)"/>
    <numFmt numFmtId="196" formatCode="#,##0_);\(#,##0.0\)"/>
    <numFmt numFmtId="197" formatCode="m/d/yy_%_);;**"/>
    <numFmt numFmtId="198" formatCode="m/d/yy_%_)"/>
    <numFmt numFmtId="199" formatCode="_([$€]* #,##0.00_);_([$€]* \(#,##0.00\);_([$€]* &quot;-&quot;??_);_(@_)"/>
    <numFmt numFmtId="200" formatCode="0.0;\(0.0\)"/>
    <numFmt numFmtId="201" formatCode="0.0;;&quot;TBD&quot;"/>
    <numFmt numFmtId="202" formatCode="#,##0.0_x_)_);&quot;NM&quot;_x_)_);#,##0.0_x_)_);@_x_)_)"/>
    <numFmt numFmtId="203" formatCode="0.0%_);\(0.0%\);**;@_%_)"/>
    <numFmt numFmtId="204" formatCode="#,##0.0_);\(#,##0.0\)"/>
    <numFmt numFmtId="205" formatCode="&quot;$&quot;#,##0.0_);\(&quot;$&quot;#,##0.00\)"/>
  </numFmts>
  <fonts count="12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Helv"/>
      <charset val="204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sz val="8"/>
      <color indexed="12"/>
      <name val="Palatino"/>
      <family val="1"/>
    </font>
    <font>
      <sz val="11"/>
      <color indexed="20"/>
      <name val="Calibri"/>
      <family val="2"/>
    </font>
    <font>
      <sz val="8"/>
      <color indexed="18"/>
      <name val="Helv"/>
    </font>
    <font>
      <b/>
      <sz val="10"/>
      <name val="MS Sans Serif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sz val="11"/>
      <color indexed="10"/>
      <name val="Arial"/>
      <family val="2"/>
    </font>
    <font>
      <sz val="9.5"/>
      <color indexed="23"/>
      <name val="Helvetica-Black"/>
    </font>
    <font>
      <sz val="8"/>
      <name val="Times New Roman"/>
      <family val="1"/>
    </font>
    <font>
      <sz val="7"/>
      <name val="Palatino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sz val="6"/>
      <name val="Palatino"/>
      <family val="1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sz val="10"/>
      <name val="Helvetica-Black"/>
    </font>
    <font>
      <b/>
      <sz val="13"/>
      <color indexed="56"/>
      <name val="Calibri"/>
      <family val="2"/>
    </font>
    <font>
      <sz val="10"/>
      <name val="Palatino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i/>
      <sz val="14"/>
      <name val="Palatino"/>
      <family val="1"/>
    </font>
    <font>
      <b/>
      <i/>
      <sz val="10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b/>
      <i/>
      <sz val="16"/>
      <name val="Helv"/>
    </font>
    <font>
      <sz val="8"/>
      <name val="Tahom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10"/>
      <name val="Helvetica"/>
    </font>
    <font>
      <sz val="8"/>
      <name val="Helvetica"/>
      <family val="2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2"/>
      <name val="Palatino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Times New Roman"/>
      <family val="1"/>
    </font>
    <font>
      <sz val="11"/>
      <color rgb="FF000000"/>
      <name val="Calibri"/>
      <family val="2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7">
    <xf numFmtId="0" fontId="0" fillId="0" borderId="0"/>
    <xf numFmtId="0" fontId="18" fillId="0" borderId="0"/>
    <xf numFmtId="0" fontId="16" fillId="0" borderId="0"/>
    <xf numFmtId="0" fontId="21" fillId="0" borderId="0" applyNumberFormat="0" applyFill="0" applyBorder="0" applyAlignment="0" applyProtection="0"/>
    <xf numFmtId="0" fontId="18" fillId="0" borderId="0"/>
    <xf numFmtId="0" fontId="22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24" fillId="0" borderId="0"/>
    <xf numFmtId="184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top"/>
    </xf>
    <xf numFmtId="0" fontId="25" fillId="0" borderId="0">
      <alignment vertical="top"/>
    </xf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7" fillId="0" borderId="11" applyNumberFormat="0" applyFill="0" applyProtection="0">
      <alignment horizontal="center"/>
    </xf>
    <xf numFmtId="0" fontId="18" fillId="0" borderId="0"/>
    <xf numFmtId="169" fontId="18" fillId="0" borderId="0" applyFont="0" applyFill="0" applyBorder="0" applyProtection="0">
      <alignment horizontal="right"/>
    </xf>
    <xf numFmtId="169" fontId="18" fillId="0" borderId="0" applyFont="0" applyFill="0" applyBorder="0" applyProtection="0">
      <alignment horizontal="right"/>
    </xf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170" fontId="18" fillId="0" borderId="0" applyFont="0" applyFill="0" applyBorder="0" applyProtection="0">
      <alignment horizontal="right"/>
    </xf>
    <xf numFmtId="170" fontId="18" fillId="0" borderId="0" applyFont="0" applyFill="0" applyBorder="0" applyProtection="0">
      <alignment horizontal="right"/>
    </xf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171" fontId="18" fillId="0" borderId="0" applyFont="0" applyFill="0" applyBorder="0" applyProtection="0">
      <alignment horizontal="right"/>
    </xf>
    <xf numFmtId="171" fontId="18" fillId="0" borderId="0" applyFont="0" applyFill="0" applyBorder="0" applyProtection="0">
      <alignment horizontal="right"/>
    </xf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0" borderId="0" applyNumberFormat="0" applyFill="0" applyBorder="0" applyAlignment="0">
      <protection locked="0"/>
    </xf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81" fontId="18" fillId="0" borderId="0" applyBorder="0"/>
    <xf numFmtId="0" fontId="31" fillId="0" borderId="0" applyNumberFormat="0" applyAlignment="0">
      <alignment horizontal="left"/>
    </xf>
    <xf numFmtId="166" fontId="32" fillId="0" borderId="10" applyAlignment="0" applyProtection="0"/>
    <xf numFmtId="49" fontId="33" fillId="0" borderId="0" applyFont="0" applyFill="0" applyBorder="0" applyAlignment="0" applyProtection="0">
      <alignment horizontal="left"/>
    </xf>
    <xf numFmtId="3" fontId="34" fillId="0" borderId="0" applyAlignment="0" applyProtection="0"/>
    <xf numFmtId="183" fontId="35" fillId="0" borderId="0" applyFill="0" applyBorder="0" applyAlignment="0" applyProtection="0"/>
    <xf numFmtId="49" fontId="35" fillId="0" borderId="0" applyNumberFormat="0" applyAlignment="0" applyProtection="0">
      <alignment horizontal="left"/>
    </xf>
    <xf numFmtId="49" fontId="36" fillId="0" borderId="12" applyNumberFormat="0" applyAlignment="0" applyProtection="0">
      <alignment horizontal="left" wrapText="1"/>
    </xf>
    <xf numFmtId="49" fontId="36" fillId="0" borderId="0" applyNumberFormat="0" applyAlignment="0" applyProtection="0">
      <alignment horizontal="left" wrapText="1"/>
    </xf>
    <xf numFmtId="49" fontId="37" fillId="0" borderId="0" applyAlignment="0" applyProtection="0">
      <alignment horizontal="left"/>
    </xf>
    <xf numFmtId="0" fontId="38" fillId="52" borderId="13" applyNumberFormat="0" applyAlignment="0" applyProtection="0"/>
    <xf numFmtId="0" fontId="38" fillId="52" borderId="1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53" borderId="14" applyNumberFormat="0" applyAlignment="0" applyProtection="0"/>
    <xf numFmtId="0" fontId="39" fillId="53" borderId="14" applyNumberFormat="0" applyAlignment="0" applyProtection="0"/>
    <xf numFmtId="171" fontId="34" fillId="0" borderId="0" applyFont="0" applyFill="0" applyBorder="0" applyProtection="0">
      <alignment horizontal="right"/>
    </xf>
    <xf numFmtId="172" fontId="34" fillId="0" borderId="0" applyFont="0" applyFill="0" applyBorder="0" applyProtection="0">
      <alignment horizontal="left"/>
    </xf>
    <xf numFmtId="185" fontId="40" fillId="54" borderId="15"/>
    <xf numFmtId="3" fontId="41" fillId="0" borderId="0"/>
    <xf numFmtId="3" fontId="41" fillId="0" borderId="0"/>
    <xf numFmtId="3" fontId="41" fillId="0" borderId="0"/>
    <xf numFmtId="3" fontId="41" fillId="0" borderId="0"/>
    <xf numFmtId="3" fontId="41" fillId="0" borderId="0"/>
    <xf numFmtId="3" fontId="41" fillId="0" borderId="0"/>
    <xf numFmtId="3" fontId="41" fillId="0" borderId="0"/>
    <xf numFmtId="3" fontId="41" fillId="0" borderId="0"/>
    <xf numFmtId="0" fontId="42" fillId="0" borderId="0" applyFont="0" applyFill="0" applyBorder="0" applyAlignment="0" applyProtection="0">
      <alignment horizontal="right"/>
    </xf>
    <xf numFmtId="186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8" fontId="42" fillId="0" borderId="0" applyFont="0" applyFill="0" applyBorder="0" applyAlignment="0" applyProtection="0"/>
    <xf numFmtId="189" fontId="42" fillId="0" borderId="0" applyFont="0" applyFill="0" applyBorder="0" applyAlignment="0" applyProtection="0">
      <alignment horizontal="right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90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1" fontId="42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7" fillId="0" borderId="0">
      <alignment horizontal="left" indent="3"/>
    </xf>
    <xf numFmtId="0" fontId="17" fillId="0" borderId="0">
      <alignment horizontal="left" indent="5"/>
    </xf>
    <xf numFmtId="0" fontId="18" fillId="0" borderId="0">
      <alignment horizontal="left"/>
    </xf>
    <xf numFmtId="0" fontId="18" fillId="0" borderId="0"/>
    <xf numFmtId="0" fontId="18" fillId="0" borderId="0">
      <alignment horizontal="left"/>
    </xf>
    <xf numFmtId="0" fontId="42" fillId="0" borderId="0" applyFont="0" applyFill="0" applyBorder="0" applyAlignment="0" applyProtection="0">
      <alignment horizontal="right"/>
    </xf>
    <xf numFmtId="164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3" fontId="46" fillId="0" borderId="0" applyFont="0" applyFill="0" applyBorder="0" applyAlignment="0" applyProtection="0"/>
    <xf numFmtId="0" fontId="42" fillId="0" borderId="0" applyFill="0" applyBorder="0" applyProtection="0"/>
    <xf numFmtId="194" fontId="46" fillId="0" borderId="0" applyFont="0" applyFill="0" applyBorder="0" applyAlignment="0" applyProtection="0"/>
    <xf numFmtId="195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0" fontId="47" fillId="0" borderId="16" applyNumberFormat="0" applyBorder="0" applyAlignment="0" applyProtection="0">
      <alignment horizontal="right" vertical="center"/>
    </xf>
    <xf numFmtId="0" fontId="18" fillId="0" borderId="0">
      <protection locked="0"/>
    </xf>
    <xf numFmtId="0" fontId="18" fillId="0" borderId="0"/>
    <xf numFmtId="0" fontId="42" fillId="0" borderId="17" applyNumberFormat="0" applyFont="0" applyFill="0" applyAlignment="0" applyProtection="0"/>
    <xf numFmtId="0" fontId="18" fillId="0" borderId="0">
      <protection locked="0"/>
    </xf>
    <xf numFmtId="0" fontId="18" fillId="0" borderId="0">
      <protection locked="0"/>
    </xf>
    <xf numFmtId="182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2" fontId="43" fillId="0" borderId="0" applyFont="0" applyFill="0" applyBorder="0" applyAlignment="0" applyProtection="0"/>
    <xf numFmtId="0" fontId="49" fillId="0" borderId="0"/>
    <xf numFmtId="0" fontId="50" fillId="0" borderId="0">
      <alignment horizontal="right"/>
      <protection locked="0"/>
    </xf>
    <xf numFmtId="0" fontId="18" fillId="0" borderId="18"/>
    <xf numFmtId="0" fontId="18" fillId="0" borderId="0">
      <alignment horizontal="left"/>
    </xf>
    <xf numFmtId="0" fontId="51" fillId="0" borderId="0">
      <alignment horizontal="left"/>
    </xf>
    <xf numFmtId="0" fontId="52" fillId="0" borderId="0" applyFill="0" applyBorder="0" applyProtection="0">
      <alignment horizontal="left"/>
    </xf>
    <xf numFmtId="0" fontId="52" fillId="0" borderId="0">
      <alignment horizontal="left"/>
    </xf>
    <xf numFmtId="0" fontId="53" fillId="0" borderId="0" applyNumberFormat="0" applyFill="0" applyBorder="0" applyProtection="0">
      <alignment horizontal="left"/>
    </xf>
    <xf numFmtId="0" fontId="54" fillId="0" borderId="0">
      <alignment horizontal="left"/>
    </xf>
    <xf numFmtId="0" fontId="53" fillId="0" borderId="0">
      <alignment horizontal="left"/>
    </xf>
    <xf numFmtId="0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38" fontId="35" fillId="55" borderId="0" applyNumberFormat="0" applyBorder="0" applyAlignment="0" applyProtection="0"/>
    <xf numFmtId="0" fontId="18" fillId="0" borderId="0"/>
    <xf numFmtId="0" fontId="18" fillId="0" borderId="0"/>
    <xf numFmtId="0" fontId="42" fillId="0" borderId="0" applyFont="0" applyFill="0" applyBorder="0" applyAlignment="0" applyProtection="0">
      <alignment horizontal="right"/>
    </xf>
    <xf numFmtId="0" fontId="56" fillId="0" borderId="0" applyProtection="0">
      <alignment horizontal="right"/>
    </xf>
    <xf numFmtId="0" fontId="57" fillId="0" borderId="0">
      <alignment horizontal="left"/>
    </xf>
    <xf numFmtId="0" fontId="57" fillId="0" borderId="0">
      <alignment horizontal="left"/>
    </xf>
    <xf numFmtId="0" fontId="58" fillId="0" borderId="19" applyNumberFormat="0" applyAlignment="0" applyProtection="0">
      <alignment horizontal="left" vertical="center"/>
    </xf>
    <xf numFmtId="0" fontId="58" fillId="0" borderId="20">
      <alignment horizontal="left" vertical="center"/>
    </xf>
    <xf numFmtId="0" fontId="59" fillId="56" borderId="21" applyProtection="0">
      <alignment horizontal="right"/>
    </xf>
    <xf numFmtId="0" fontId="60" fillId="56" borderId="0" applyProtection="0">
      <alignment horizontal="left"/>
    </xf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3" fillId="0" borderId="0">
      <alignment vertical="top" wrapText="1"/>
    </xf>
    <xf numFmtId="0" fontId="63" fillId="0" borderId="0">
      <alignment vertical="top" wrapText="1"/>
    </xf>
    <xf numFmtId="0" fontId="63" fillId="0" borderId="0">
      <alignment vertical="top" wrapText="1"/>
    </xf>
    <xf numFmtId="0" fontId="63" fillId="0" borderId="0">
      <alignment vertical="top" wrapText="1"/>
    </xf>
    <xf numFmtId="0" fontId="64" fillId="0" borderId="0">
      <alignment horizontal="left"/>
    </xf>
    <xf numFmtId="0" fontId="18" fillId="0" borderId="23">
      <alignment horizontal="left" vertical="top"/>
    </xf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173" fontId="58" fillId="0" borderId="0" applyNumberFormat="0" applyFill="0" applyAlignment="0" applyProtection="0"/>
    <xf numFmtId="0" fontId="66" fillId="0" borderId="0">
      <alignment horizontal="left"/>
    </xf>
    <xf numFmtId="0" fontId="18" fillId="0" borderId="23">
      <alignment horizontal="left" vertical="top"/>
    </xf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173" fontId="68" fillId="0" borderId="0" applyNumberFormat="0" applyFill="0" applyAlignment="0" applyProtection="0"/>
    <xf numFmtId="0" fontId="69" fillId="0" borderId="0">
      <alignment horizontal="left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3" fontId="17" fillId="0" borderId="0" applyNumberFormat="0" applyFill="0" applyAlignment="0" applyProtection="0"/>
    <xf numFmtId="173" fontId="70" fillId="0" borderId="0" applyNumberFormat="0" applyFill="0" applyAlignment="0" applyProtection="0"/>
    <xf numFmtId="173" fontId="20" fillId="0" borderId="0" applyNumberFormat="0" applyFill="0" applyAlignment="0" applyProtection="0"/>
    <xf numFmtId="173" fontId="20" fillId="0" borderId="0" applyNumberFormat="0" applyFont="0" applyFill="0" applyBorder="0" applyAlignment="0" applyProtection="0"/>
    <xf numFmtId="173" fontId="20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>
      <alignment horizontal="center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3" fillId="0" borderId="0" applyFill="0" applyBorder="0" applyProtection="0">
      <alignment horizontal="left"/>
    </xf>
    <xf numFmtId="0" fontId="74" fillId="39" borderId="13" applyNumberFormat="0" applyAlignment="0" applyProtection="0"/>
    <xf numFmtId="10" fontId="35" fillId="57" borderId="26" applyNumberFormat="0" applyBorder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46" fillId="0" borderId="0" applyFill="0" applyBorder="0" applyProtection="0"/>
    <xf numFmtId="0" fontId="46" fillId="0" borderId="0" applyFill="0" applyBorder="0" applyProtection="0"/>
    <xf numFmtId="0" fontId="46" fillId="0" borderId="0" applyFill="0" applyBorder="0" applyProtection="0"/>
    <xf numFmtId="0" fontId="46" fillId="0" borderId="0" applyFill="0" applyBorder="0" applyProtection="0"/>
    <xf numFmtId="0" fontId="59" fillId="0" borderId="27" applyProtection="0">
      <alignment horizontal="right"/>
    </xf>
    <xf numFmtId="0" fontId="59" fillId="0" borderId="21" applyProtection="0">
      <alignment horizontal="right"/>
    </xf>
    <xf numFmtId="0" fontId="59" fillId="0" borderId="28" applyProtection="0">
      <alignment horizontal="center"/>
      <protection locked="0"/>
    </xf>
    <xf numFmtId="0" fontId="18" fillId="0" borderId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18" fillId="0" borderId="0"/>
    <xf numFmtId="0" fontId="18" fillId="0" borderId="0"/>
    <xf numFmtId="0" fontId="18" fillId="0" borderId="0"/>
    <xf numFmtId="200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76" fillId="0" borderId="0" applyNumberFormat="0">
      <alignment horizontal="left"/>
    </xf>
    <xf numFmtId="0" fontId="42" fillId="0" borderId="0" applyFont="0" applyFill="0" applyBorder="0" applyAlignment="0" applyProtection="0">
      <alignment horizontal="right"/>
    </xf>
    <xf numFmtId="202" fontId="42" fillId="0" borderId="0" applyFont="0" applyFill="0" applyBorder="0" applyAlignment="0" applyProtection="0">
      <alignment horizontal="right"/>
    </xf>
    <xf numFmtId="1" fontId="18" fillId="0" borderId="0" applyFont="0" applyFill="0" applyBorder="0" applyProtection="0">
      <alignment horizontal="right"/>
    </xf>
    <xf numFmtId="1" fontId="18" fillId="0" borderId="0" applyFont="0" applyFill="0" applyBorder="0" applyProtection="0">
      <alignment horizontal="right"/>
    </xf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37" fontId="78" fillId="0" borderId="0"/>
    <xf numFmtId="0" fontId="79" fillId="0" borderId="0"/>
    <xf numFmtId="3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2" fillId="0" borderId="0" applyFill="0" applyBorder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4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4" fillId="59" borderId="30" applyNumberFormat="0" applyFont="0" applyAlignment="0" applyProtection="0"/>
    <xf numFmtId="0" fontId="18" fillId="59" borderId="30" applyNumberFormat="0" applyFont="0" applyAlignment="0" applyProtection="0"/>
    <xf numFmtId="0" fontId="81" fillId="0" borderId="0"/>
    <xf numFmtId="0" fontId="49" fillId="0" borderId="0"/>
    <xf numFmtId="0" fontId="49" fillId="0" borderId="0"/>
    <xf numFmtId="0" fontId="82" fillId="52" borderId="31" applyNumberFormat="0" applyAlignment="0" applyProtection="0"/>
    <xf numFmtId="0" fontId="82" fillId="52" borderId="31" applyNumberFormat="0" applyAlignment="0" applyProtection="0"/>
    <xf numFmtId="40" fontId="83" fillId="33" borderId="0">
      <alignment horizontal="right"/>
    </xf>
    <xf numFmtId="0" fontId="84" fillId="33" borderId="0">
      <alignment horizontal="right"/>
    </xf>
    <xf numFmtId="0" fontId="85" fillId="33" borderId="32"/>
    <xf numFmtId="0" fontId="85" fillId="0" borderId="0" applyBorder="0">
      <alignment horizontal="centerContinuous"/>
    </xf>
    <xf numFmtId="0" fontId="86" fillId="0" borderId="0" applyBorder="0">
      <alignment horizontal="centerContinuous"/>
    </xf>
    <xf numFmtId="174" fontId="18" fillId="0" borderId="0" applyFont="0" applyFill="0" applyBorder="0" applyProtection="0">
      <alignment horizontal="right"/>
    </xf>
    <xf numFmtId="174" fontId="18" fillId="0" borderId="0" applyFont="0" applyFill="0" applyBorder="0" applyProtection="0">
      <alignment horizontal="right"/>
    </xf>
    <xf numFmtId="1" fontId="87" fillId="0" borderId="0" applyProtection="0">
      <alignment horizontal="right" vertical="center"/>
    </xf>
    <xf numFmtId="9" fontId="8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6" fillId="0" borderId="0" applyFont="0" applyFill="0" applyBorder="0" applyAlignment="0" applyProtection="0"/>
    <xf numFmtId="3" fontId="35" fillId="60" borderId="33"/>
    <xf numFmtId="3" fontId="35" fillId="0" borderId="33" applyFont="0" applyFill="0" applyBorder="0" applyAlignment="0" applyProtection="0">
      <protection locked="0"/>
    </xf>
    <xf numFmtId="0" fontId="81" fillId="0" borderId="0"/>
    <xf numFmtId="0" fontId="18" fillId="0" borderId="0"/>
    <xf numFmtId="0" fontId="35" fillId="0" borderId="0"/>
    <xf numFmtId="204" fontId="89" fillId="0" borderId="0"/>
    <xf numFmtId="0" fontId="18" fillId="0" borderId="0"/>
    <xf numFmtId="0" fontId="18" fillId="0" borderId="0"/>
    <xf numFmtId="2" fontId="90" fillId="61" borderId="34" applyAlignment="0" applyProtection="0">
      <protection locked="0"/>
    </xf>
    <xf numFmtId="0" fontId="91" fillId="57" borderId="34" applyNumberFormat="0" applyAlignment="0" applyProtection="0"/>
    <xf numFmtId="0" fontId="92" fillId="62" borderId="26" applyNumberFormat="0" applyAlignment="0" applyProtection="0">
      <alignment horizontal="center" vertical="center"/>
    </xf>
    <xf numFmtId="0" fontId="35" fillId="0" borderId="0"/>
    <xf numFmtId="0" fontId="18" fillId="0" borderId="0"/>
    <xf numFmtId="4" fontId="25" fillId="63" borderId="31" applyNumberFormat="0" applyProtection="0">
      <alignment vertical="center"/>
    </xf>
    <xf numFmtId="4" fontId="93" fillId="63" borderId="31" applyNumberFormat="0" applyProtection="0">
      <alignment vertical="center"/>
    </xf>
    <xf numFmtId="4" fontId="25" fillId="63" borderId="31" applyNumberFormat="0" applyProtection="0">
      <alignment horizontal="left" vertical="center" indent="1"/>
    </xf>
    <xf numFmtId="4" fontId="25" fillId="63" borderId="31" applyNumberFormat="0" applyProtection="0">
      <alignment horizontal="left" vertical="center" indent="1"/>
    </xf>
    <xf numFmtId="0" fontId="18" fillId="64" borderId="31" applyNumberFormat="0" applyProtection="0">
      <alignment horizontal="left" vertical="center" indent="1"/>
    </xf>
    <xf numFmtId="4" fontId="25" fillId="65" borderId="31" applyNumberFormat="0" applyProtection="0">
      <alignment horizontal="right" vertical="center"/>
    </xf>
    <xf numFmtId="4" fontId="25" fillId="66" borderId="31" applyNumberFormat="0" applyProtection="0">
      <alignment horizontal="right" vertical="center"/>
    </xf>
    <xf numFmtId="4" fontId="25" fillId="67" borderId="31" applyNumberFormat="0" applyProtection="0">
      <alignment horizontal="right" vertical="center"/>
    </xf>
    <xf numFmtId="4" fontId="25" fillId="68" borderId="31" applyNumberFormat="0" applyProtection="0">
      <alignment horizontal="right" vertical="center"/>
    </xf>
    <xf numFmtId="4" fontId="25" fillId="69" borderId="31" applyNumberFormat="0" applyProtection="0">
      <alignment horizontal="right" vertical="center"/>
    </xf>
    <xf numFmtId="4" fontId="25" fillId="70" borderId="31" applyNumberFormat="0" applyProtection="0">
      <alignment horizontal="right" vertical="center"/>
    </xf>
    <xf numFmtId="4" fontId="25" fillId="71" borderId="31" applyNumberFormat="0" applyProtection="0">
      <alignment horizontal="right" vertical="center"/>
    </xf>
    <xf numFmtId="4" fontId="25" fillId="72" borderId="31" applyNumberFormat="0" applyProtection="0">
      <alignment horizontal="right" vertical="center"/>
    </xf>
    <xf numFmtId="4" fontId="25" fillId="73" borderId="31" applyNumberFormat="0" applyProtection="0">
      <alignment horizontal="right" vertical="center"/>
    </xf>
    <xf numFmtId="4" fontId="40" fillId="74" borderId="31" applyNumberFormat="0" applyProtection="0">
      <alignment horizontal="left" vertical="center" indent="1"/>
    </xf>
    <xf numFmtId="4" fontId="25" fillId="75" borderId="35" applyNumberFormat="0" applyProtection="0">
      <alignment horizontal="left" vertical="center" indent="1"/>
    </xf>
    <xf numFmtId="4" fontId="94" fillId="76" borderId="0" applyNumberFormat="0" applyProtection="0">
      <alignment horizontal="left" vertical="center" indent="1"/>
    </xf>
    <xf numFmtId="0" fontId="18" fillId="64" borderId="31" applyNumberFormat="0" applyProtection="0">
      <alignment horizontal="left" vertical="center" indent="1"/>
    </xf>
    <xf numFmtId="4" fontId="25" fillId="75" borderId="31" applyNumberFormat="0" applyProtection="0">
      <alignment horizontal="left" vertical="center" indent="1"/>
    </xf>
    <xf numFmtId="4" fontId="25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62" borderId="31" applyNumberFormat="0" applyProtection="0">
      <alignment horizontal="left" vertical="center" indent="1"/>
    </xf>
    <xf numFmtId="0" fontId="18" fillId="62" borderId="31" applyNumberFormat="0" applyProtection="0">
      <alignment horizontal="left" vertical="center" indent="1"/>
    </xf>
    <xf numFmtId="0" fontId="18" fillId="55" borderId="31" applyNumberFormat="0" applyProtection="0">
      <alignment horizontal="left" vertical="center" indent="1"/>
    </xf>
    <xf numFmtId="0" fontId="18" fillId="55" borderId="31" applyNumberFormat="0" applyProtection="0">
      <alignment horizontal="left" vertical="center" indent="1"/>
    </xf>
    <xf numFmtId="0" fontId="18" fillId="64" borderId="31" applyNumberFormat="0" applyProtection="0">
      <alignment horizontal="left" vertical="center" indent="1"/>
    </xf>
    <xf numFmtId="0" fontId="18" fillId="64" borderId="31" applyNumberFormat="0" applyProtection="0">
      <alignment horizontal="left" vertical="center" indent="1"/>
    </xf>
    <xf numFmtId="4" fontId="25" fillId="57" borderId="31" applyNumberFormat="0" applyProtection="0">
      <alignment vertical="center"/>
    </xf>
    <xf numFmtId="4" fontId="93" fillId="57" borderId="31" applyNumberFormat="0" applyProtection="0">
      <alignment vertical="center"/>
    </xf>
    <xf numFmtId="4" fontId="25" fillId="57" borderId="31" applyNumberFormat="0" applyProtection="0">
      <alignment horizontal="left" vertical="center" indent="1"/>
    </xf>
    <xf numFmtId="4" fontId="25" fillId="57" borderId="31" applyNumberFormat="0" applyProtection="0">
      <alignment horizontal="left" vertical="center" indent="1"/>
    </xf>
    <xf numFmtId="4" fontId="25" fillId="75" borderId="31" applyNumberFormat="0" applyProtection="0">
      <alignment horizontal="right" vertical="center"/>
    </xf>
    <xf numFmtId="4" fontId="93" fillId="75" borderId="31" applyNumberFormat="0" applyProtection="0">
      <alignment horizontal="right" vertical="center"/>
    </xf>
    <xf numFmtId="0" fontId="18" fillId="64" borderId="31" applyNumberFormat="0" applyProtection="0">
      <alignment horizontal="left" vertical="center" indent="1"/>
    </xf>
    <xf numFmtId="0" fontId="18" fillId="64" borderId="31" applyNumberFormat="0" applyProtection="0">
      <alignment horizontal="left" vertical="center" indent="1"/>
    </xf>
    <xf numFmtId="0" fontId="95" fillId="0" borderId="0"/>
    <xf numFmtId="4" fontId="96" fillId="75" borderId="31" applyNumberFormat="0" applyProtection="0">
      <alignment horizontal="right" vertical="center"/>
    </xf>
    <xf numFmtId="0" fontId="18" fillId="0" borderId="18"/>
    <xf numFmtId="0" fontId="18" fillId="0" borderId="0"/>
    <xf numFmtId="0" fontId="18" fillId="0" borderId="0"/>
    <xf numFmtId="0" fontId="26" fillId="0" borderId="0"/>
    <xf numFmtId="0" fontId="18" fillId="0" borderId="0">
      <alignment vertical="top"/>
    </xf>
    <xf numFmtId="0" fontId="97" fillId="33" borderId="36">
      <alignment horizontal="center"/>
    </xf>
    <xf numFmtId="3" fontId="98" fillId="33" borderId="0"/>
    <xf numFmtId="3" fontId="97" fillId="33" borderId="0"/>
    <xf numFmtId="0" fontId="98" fillId="33" borderId="0"/>
    <xf numFmtId="0" fontId="97" fillId="33" borderId="0"/>
    <xf numFmtId="0" fontId="98" fillId="33" borderId="0">
      <alignment horizontal="center"/>
    </xf>
    <xf numFmtId="0" fontId="18" fillId="0" borderId="37"/>
    <xf numFmtId="0" fontId="99" fillId="0" borderId="0">
      <alignment wrapText="1"/>
    </xf>
    <xf numFmtId="0" fontId="99" fillId="0" borderId="0">
      <alignment wrapText="1"/>
    </xf>
    <xf numFmtId="0" fontId="99" fillId="0" borderId="0">
      <alignment wrapText="1"/>
    </xf>
    <xf numFmtId="0" fontId="99" fillId="0" borderId="0">
      <alignment wrapText="1"/>
    </xf>
    <xf numFmtId="0" fontId="100" fillId="0" borderId="0" applyBorder="0" applyProtection="0">
      <alignment vertical="center"/>
    </xf>
    <xf numFmtId="0" fontId="100" fillId="0" borderId="38" applyBorder="0" applyProtection="0">
      <alignment horizontal="right" vertical="center"/>
    </xf>
    <xf numFmtId="0" fontId="101" fillId="78" borderId="0" applyBorder="0" applyProtection="0">
      <alignment horizontal="centerContinuous" vertical="center"/>
    </xf>
    <xf numFmtId="0" fontId="101" fillId="79" borderId="38" applyBorder="0" applyProtection="0">
      <alignment horizontal="centerContinuous" vertical="center"/>
    </xf>
    <xf numFmtId="0" fontId="102" fillId="0" borderId="0" applyNumberFormat="0" applyFill="0" applyBorder="0" applyProtection="0">
      <alignment horizontal="left"/>
    </xf>
    <xf numFmtId="0" fontId="103" fillId="80" borderId="0">
      <alignment horizontal="right" vertical="top" wrapText="1"/>
    </xf>
    <xf numFmtId="0" fontId="103" fillId="80" borderId="0">
      <alignment horizontal="right" vertical="top" wrapText="1"/>
    </xf>
    <xf numFmtId="0" fontId="103" fillId="80" borderId="0">
      <alignment horizontal="right" vertical="top" wrapText="1"/>
    </xf>
    <xf numFmtId="0" fontId="103" fillId="80" borderId="0">
      <alignment horizontal="right" vertical="top" wrapText="1"/>
    </xf>
    <xf numFmtId="0" fontId="103" fillId="0" borderId="0" applyBorder="0" applyProtection="0">
      <alignment horizontal="left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0" fontId="106" fillId="0" borderId="0"/>
    <xf numFmtId="0" fontId="106" fillId="0" borderId="0"/>
    <xf numFmtId="0" fontId="106" fillId="0" borderId="0"/>
    <xf numFmtId="175" fontId="35" fillId="0" borderId="0">
      <alignment wrapText="1"/>
      <protection locked="0"/>
    </xf>
    <xf numFmtId="175" fontId="35" fillId="0" borderId="0">
      <alignment wrapText="1"/>
      <protection locked="0"/>
    </xf>
    <xf numFmtId="175" fontId="103" fillId="81" borderId="0">
      <alignment wrapText="1"/>
      <protection locked="0"/>
    </xf>
    <xf numFmtId="175" fontId="103" fillId="81" borderId="0">
      <alignment wrapText="1"/>
      <protection locked="0"/>
    </xf>
    <xf numFmtId="175" fontId="103" fillId="81" borderId="0">
      <alignment wrapText="1"/>
      <protection locked="0"/>
    </xf>
    <xf numFmtId="175" fontId="103" fillId="81" borderId="0">
      <alignment wrapText="1"/>
      <protection locked="0"/>
    </xf>
    <xf numFmtId="175" fontId="35" fillId="0" borderId="0">
      <alignment wrapText="1"/>
      <protection locked="0"/>
    </xf>
    <xf numFmtId="176" fontId="35" fillId="0" borderId="0">
      <alignment wrapText="1"/>
      <protection locked="0"/>
    </xf>
    <xf numFmtId="176" fontId="35" fillId="0" borderId="0">
      <alignment wrapText="1"/>
      <protection locked="0"/>
    </xf>
    <xf numFmtId="176" fontId="35" fillId="0" borderId="0">
      <alignment wrapText="1"/>
      <protection locked="0"/>
    </xf>
    <xf numFmtId="176" fontId="103" fillId="81" borderId="0">
      <alignment wrapText="1"/>
      <protection locked="0"/>
    </xf>
    <xf numFmtId="176" fontId="103" fillId="81" borderId="0">
      <alignment wrapText="1"/>
      <protection locked="0"/>
    </xf>
    <xf numFmtId="176" fontId="103" fillId="81" borderId="0">
      <alignment wrapText="1"/>
      <protection locked="0"/>
    </xf>
    <xf numFmtId="176" fontId="103" fillId="81" borderId="0">
      <alignment wrapText="1"/>
      <protection locked="0"/>
    </xf>
    <xf numFmtId="176" fontId="103" fillId="81" borderId="0">
      <alignment wrapText="1"/>
      <protection locked="0"/>
    </xf>
    <xf numFmtId="176" fontId="35" fillId="0" borderId="0">
      <alignment wrapText="1"/>
      <protection locked="0"/>
    </xf>
    <xf numFmtId="177" fontId="35" fillId="0" borderId="0">
      <alignment wrapText="1"/>
      <protection locked="0"/>
    </xf>
    <xf numFmtId="177" fontId="35" fillId="0" borderId="0">
      <alignment wrapText="1"/>
      <protection locked="0"/>
    </xf>
    <xf numFmtId="177" fontId="103" fillId="81" borderId="0">
      <alignment wrapText="1"/>
      <protection locked="0"/>
    </xf>
    <xf numFmtId="177" fontId="103" fillId="81" borderId="0">
      <alignment wrapText="1"/>
      <protection locked="0"/>
    </xf>
    <xf numFmtId="177" fontId="103" fillId="81" borderId="0">
      <alignment wrapText="1"/>
      <protection locked="0"/>
    </xf>
    <xf numFmtId="177" fontId="103" fillId="81" borderId="0">
      <alignment wrapText="1"/>
      <protection locked="0"/>
    </xf>
    <xf numFmtId="177" fontId="35" fillId="0" borderId="0">
      <alignment wrapText="1"/>
      <protection locked="0"/>
    </xf>
    <xf numFmtId="0" fontId="53" fillId="0" borderId="0" applyNumberFormat="0" applyFill="0" applyBorder="0" applyProtection="0">
      <alignment horizontal="left"/>
    </xf>
    <xf numFmtId="0" fontId="66" fillId="0" borderId="0" applyNumberFormat="0" applyFill="0" applyBorder="0" applyProtection="0"/>
    <xf numFmtId="0" fontId="107" fillId="0" borderId="0" applyFill="0" applyBorder="0" applyProtection="0">
      <alignment horizontal="left"/>
    </xf>
    <xf numFmtId="178" fontId="103" fillId="80" borderId="39">
      <alignment wrapText="1"/>
    </xf>
    <xf numFmtId="178" fontId="103" fillId="80" borderId="39">
      <alignment wrapText="1"/>
    </xf>
    <xf numFmtId="178" fontId="103" fillId="80" borderId="39">
      <alignment wrapText="1"/>
    </xf>
    <xf numFmtId="179" fontId="103" fillId="80" borderId="39">
      <alignment wrapText="1"/>
    </xf>
    <xf numFmtId="179" fontId="103" fillId="80" borderId="39">
      <alignment wrapText="1"/>
    </xf>
    <xf numFmtId="179" fontId="103" fillId="80" borderId="39">
      <alignment wrapText="1"/>
    </xf>
    <xf numFmtId="179" fontId="103" fillId="80" borderId="39">
      <alignment wrapText="1"/>
    </xf>
    <xf numFmtId="180" fontId="103" fillId="80" borderId="39">
      <alignment wrapText="1"/>
    </xf>
    <xf numFmtId="180" fontId="103" fillId="80" borderId="39">
      <alignment wrapText="1"/>
    </xf>
    <xf numFmtId="180" fontId="103" fillId="80" borderId="39">
      <alignment wrapText="1"/>
    </xf>
    <xf numFmtId="0" fontId="104" fillId="0" borderId="40">
      <alignment horizontal="right"/>
    </xf>
    <xf numFmtId="0" fontId="104" fillId="0" borderId="40">
      <alignment horizontal="right"/>
    </xf>
    <xf numFmtId="0" fontId="104" fillId="0" borderId="40">
      <alignment horizontal="right"/>
    </xf>
    <xf numFmtId="0" fontId="35" fillId="0" borderId="23" applyFill="0" applyBorder="0" applyProtection="0">
      <alignment horizontal="left" vertical="top"/>
    </xf>
    <xf numFmtId="0" fontId="104" fillId="0" borderId="40">
      <alignment horizontal="right"/>
    </xf>
    <xf numFmtId="205" fontId="18" fillId="0" borderId="0" applyNumberFormat="0" applyFill="0" applyBorder="0">
      <alignment horizontal="left"/>
    </xf>
    <xf numFmtId="205" fontId="18" fillId="0" borderId="0" applyNumberFormat="0" applyFill="0" applyBorder="0">
      <alignment horizontal="right"/>
    </xf>
    <xf numFmtId="0" fontId="18" fillId="0" borderId="0"/>
    <xf numFmtId="0" fontId="108" fillId="0" borderId="0" applyNumberFormat="0" applyFill="0" applyBorder="0" applyProtection="0"/>
    <xf numFmtId="0" fontId="10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08" fillId="0" borderId="0" applyNumberFormat="0" applyFill="0" applyBorder="0" applyProtection="0"/>
    <xf numFmtId="0" fontId="108" fillId="0" borderId="0"/>
    <xf numFmtId="40" fontId="109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Protection="0">
      <alignment horizontal="left" vertical="center" indent="10"/>
    </xf>
    <xf numFmtId="0" fontId="111" fillId="0" borderId="0" applyNumberFormat="0" applyFill="0" applyBorder="0" applyProtection="0">
      <alignment horizontal="left" vertical="center" indent="10"/>
    </xf>
    <xf numFmtId="0" fontId="18" fillId="0" borderId="0"/>
    <xf numFmtId="0" fontId="108" fillId="0" borderId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3" fillId="0" borderId="0" applyFill="0" applyBorder="0" applyProtection="0"/>
    <xf numFmtId="0" fontId="113" fillId="0" borderId="0" applyFill="0" applyBorder="0" applyProtection="0"/>
    <xf numFmtId="0" fontId="18" fillId="0" borderId="0"/>
    <xf numFmtId="0" fontId="81" fillId="0" borderId="0"/>
    <xf numFmtId="0" fontId="18" fillId="0" borderId="0"/>
    <xf numFmtId="0" fontId="18" fillId="0" borderId="0"/>
    <xf numFmtId="0" fontId="18" fillId="0" borderId="0">
      <alignment horizontal="center" textRotation="18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5" fillId="0" borderId="0"/>
    <xf numFmtId="0" fontId="115" fillId="0" borderId="0" applyNumberForma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84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 applyFont="0" applyFill="0" applyBorder="0" applyProtection="0">
      <alignment horizontal="right"/>
    </xf>
    <xf numFmtId="169" fontId="18" fillId="0" borderId="0" applyFont="0" applyFill="0" applyBorder="0" applyProtection="0">
      <alignment horizontal="right"/>
    </xf>
    <xf numFmtId="170" fontId="18" fillId="0" borderId="0" applyFont="0" applyFill="0" applyBorder="0" applyProtection="0">
      <alignment horizontal="right"/>
    </xf>
    <xf numFmtId="170" fontId="18" fillId="0" borderId="0" applyFont="0" applyFill="0" applyBorder="0" applyProtection="0">
      <alignment horizontal="right"/>
    </xf>
    <xf numFmtId="171" fontId="18" fillId="0" borderId="0" applyFont="0" applyFill="0" applyBorder="0" applyProtection="0">
      <alignment horizontal="right"/>
    </xf>
    <xf numFmtId="171" fontId="18" fillId="0" borderId="0" applyFont="0" applyFill="0" applyBorder="0" applyProtection="0">
      <alignment horizontal="right"/>
    </xf>
    <xf numFmtId="181" fontId="18" fillId="0" borderId="0" applyBorder="0"/>
    <xf numFmtId="0" fontId="18" fillId="0" borderId="0"/>
    <xf numFmtId="0" fontId="18" fillId="0" borderId="0"/>
    <xf numFmtId="0" fontId="18" fillId="0" borderId="0"/>
    <xf numFmtId="0" fontId="18" fillId="0" borderId="0"/>
    <xf numFmtId="171" fontId="34" fillId="0" borderId="0" applyFont="0" applyFill="0" applyBorder="0" applyProtection="0">
      <alignment horizontal="right"/>
    </xf>
    <xf numFmtId="172" fontId="34" fillId="0" borderId="0" applyFont="0" applyFill="0" applyBorder="0" applyProtection="0">
      <alignment horizontal="left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>
      <alignment horizontal="left"/>
    </xf>
    <xf numFmtId="0" fontId="18" fillId="0" borderId="0"/>
    <xf numFmtId="0" fontId="18" fillId="0" borderId="0">
      <alignment horizontal="left"/>
    </xf>
    <xf numFmtId="164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>
      <protection locked="0"/>
    </xf>
    <xf numFmtId="0" fontId="18" fillId="0" borderId="0"/>
    <xf numFmtId="0" fontId="18" fillId="0" borderId="0">
      <protection locked="0"/>
    </xf>
    <xf numFmtId="0" fontId="18" fillId="0" borderId="0">
      <protection locked="0"/>
    </xf>
    <xf numFmtId="182" fontId="18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alignment horizontal="left"/>
    </xf>
    <xf numFmtId="0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38" fontId="35" fillId="55" borderId="0" applyNumberFormat="0" applyBorder="0" applyAlignment="0" applyProtection="0"/>
    <xf numFmtId="0" fontId="18" fillId="0" borderId="0"/>
    <xf numFmtId="0" fontId="18" fillId="0" borderId="23">
      <alignment horizontal="left" vertical="top"/>
    </xf>
    <xf numFmtId="0" fontId="18" fillId="0" borderId="23">
      <alignment horizontal="left" vertical="top"/>
    </xf>
    <xf numFmtId="10" fontId="35" fillId="57" borderId="26" applyNumberFormat="0" applyBorder="0" applyAlignment="0" applyProtection="0"/>
    <xf numFmtId="0" fontId="18" fillId="0" borderId="0"/>
    <xf numFmtId="0" fontId="18" fillId="0" borderId="0"/>
    <xf numFmtId="0" fontId="18" fillId="0" borderId="0"/>
    <xf numFmtId="1" fontId="18" fillId="0" borderId="0" applyFont="0" applyFill="0" applyBorder="0" applyProtection="0">
      <alignment horizontal="right"/>
    </xf>
    <xf numFmtId="1" fontId="18" fillId="0" borderId="0" applyFont="0" applyFill="0" applyBorder="0" applyProtection="0">
      <alignment horizontal="right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59" borderId="30" applyNumberFormat="0" applyFont="0" applyAlignment="0" applyProtection="0"/>
    <xf numFmtId="174" fontId="18" fillId="0" borderId="0" applyFont="0" applyFill="0" applyBorder="0" applyProtection="0">
      <alignment horizontal="right"/>
    </xf>
    <xf numFmtId="174" fontId="18" fillId="0" borderId="0" applyFont="0" applyFill="0" applyBorder="0" applyProtection="0">
      <alignment horizontal="right"/>
    </xf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0" borderId="0"/>
    <xf numFmtId="0" fontId="18" fillId="0" borderId="0"/>
    <xf numFmtId="0" fontId="18" fillId="0" borderId="0"/>
    <xf numFmtId="0" fontId="35" fillId="0" borderId="0"/>
    <xf numFmtId="4" fontId="25" fillId="63" borderId="31" applyNumberFormat="0" applyProtection="0">
      <alignment vertical="center"/>
    </xf>
    <xf numFmtId="4" fontId="25" fillId="63" borderId="31" applyNumberFormat="0" applyProtection="0">
      <alignment horizontal="left" vertical="center" indent="1"/>
    </xf>
    <xf numFmtId="4" fontId="25" fillId="63" borderId="31" applyNumberFormat="0" applyProtection="0">
      <alignment horizontal="left" vertical="center" indent="1"/>
    </xf>
    <xf numFmtId="0" fontId="18" fillId="64" borderId="31" applyNumberFormat="0" applyProtection="0">
      <alignment horizontal="left" vertical="center" indent="1"/>
    </xf>
    <xf numFmtId="4" fontId="25" fillId="65" borderId="31" applyNumberFormat="0" applyProtection="0">
      <alignment horizontal="right" vertical="center"/>
    </xf>
    <xf numFmtId="4" fontId="25" fillId="66" borderId="31" applyNumberFormat="0" applyProtection="0">
      <alignment horizontal="right" vertical="center"/>
    </xf>
    <xf numFmtId="4" fontId="25" fillId="67" borderId="31" applyNumberFormat="0" applyProtection="0">
      <alignment horizontal="right" vertical="center"/>
    </xf>
    <xf numFmtId="4" fontId="25" fillId="68" borderId="31" applyNumberFormat="0" applyProtection="0">
      <alignment horizontal="right" vertical="center"/>
    </xf>
    <xf numFmtId="4" fontId="25" fillId="69" borderId="31" applyNumberFormat="0" applyProtection="0">
      <alignment horizontal="right" vertical="center"/>
    </xf>
    <xf numFmtId="4" fontId="25" fillId="70" borderId="31" applyNumberFormat="0" applyProtection="0">
      <alignment horizontal="right" vertical="center"/>
    </xf>
    <xf numFmtId="4" fontId="25" fillId="71" borderId="31" applyNumberFormat="0" applyProtection="0">
      <alignment horizontal="right" vertical="center"/>
    </xf>
    <xf numFmtId="4" fontId="25" fillId="72" borderId="31" applyNumberFormat="0" applyProtection="0">
      <alignment horizontal="right" vertical="center"/>
    </xf>
    <xf numFmtId="4" fontId="25" fillId="73" borderId="31" applyNumberFormat="0" applyProtection="0">
      <alignment horizontal="right" vertical="center"/>
    </xf>
    <xf numFmtId="4" fontId="25" fillId="75" borderId="35" applyNumberFormat="0" applyProtection="0">
      <alignment horizontal="left" vertical="center" indent="1"/>
    </xf>
    <xf numFmtId="0" fontId="18" fillId="64" borderId="31" applyNumberFormat="0" applyProtection="0">
      <alignment horizontal="left" vertical="center" indent="1"/>
    </xf>
    <xf numFmtId="4" fontId="25" fillId="75" borderId="31" applyNumberFormat="0" applyProtection="0">
      <alignment horizontal="left" vertical="center" indent="1"/>
    </xf>
    <xf numFmtId="4" fontId="25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62" borderId="31" applyNumberFormat="0" applyProtection="0">
      <alignment horizontal="left" vertical="center" indent="1"/>
    </xf>
    <xf numFmtId="0" fontId="18" fillId="62" borderId="31" applyNumberFormat="0" applyProtection="0">
      <alignment horizontal="left" vertical="center" indent="1"/>
    </xf>
    <xf numFmtId="0" fontId="18" fillId="55" borderId="31" applyNumberFormat="0" applyProtection="0">
      <alignment horizontal="left" vertical="center" indent="1"/>
    </xf>
    <xf numFmtId="0" fontId="18" fillId="55" borderId="31" applyNumberFormat="0" applyProtection="0">
      <alignment horizontal="left" vertical="center" indent="1"/>
    </xf>
    <xf numFmtId="0" fontId="18" fillId="64" borderId="31" applyNumberFormat="0" applyProtection="0">
      <alignment horizontal="left" vertical="center" indent="1"/>
    </xf>
    <xf numFmtId="0" fontId="18" fillId="64" borderId="31" applyNumberFormat="0" applyProtection="0">
      <alignment horizontal="left" vertical="center" indent="1"/>
    </xf>
    <xf numFmtId="4" fontId="25" fillId="57" borderId="31" applyNumberFormat="0" applyProtection="0">
      <alignment vertical="center"/>
    </xf>
    <xf numFmtId="4" fontId="25" fillId="57" borderId="31" applyNumberFormat="0" applyProtection="0">
      <alignment horizontal="left" vertical="center" indent="1"/>
    </xf>
    <xf numFmtId="4" fontId="25" fillId="57" borderId="31" applyNumberFormat="0" applyProtection="0">
      <alignment horizontal="left" vertical="center" indent="1"/>
    </xf>
    <xf numFmtId="4" fontId="25" fillId="75" borderId="31" applyNumberFormat="0" applyProtection="0">
      <alignment horizontal="right" vertical="center"/>
    </xf>
    <xf numFmtId="0" fontId="18" fillId="64" borderId="31" applyNumberFormat="0" applyProtection="0">
      <alignment horizontal="left" vertical="center" indent="1"/>
    </xf>
    <xf numFmtId="0" fontId="18" fillId="64" borderId="31" applyNumberFormat="0" applyProtection="0">
      <alignment horizontal="left" vertical="center" indent="1"/>
    </xf>
    <xf numFmtId="0" fontId="18" fillId="0" borderId="0">
      <alignment vertical="top"/>
    </xf>
    <xf numFmtId="175" fontId="35" fillId="0" borderId="0">
      <alignment wrapText="1"/>
      <protection locked="0"/>
    </xf>
    <xf numFmtId="175" fontId="35" fillId="0" borderId="0">
      <alignment wrapText="1"/>
      <protection locked="0"/>
    </xf>
    <xf numFmtId="176" fontId="35" fillId="0" borderId="0">
      <alignment wrapText="1"/>
      <protection locked="0"/>
    </xf>
    <xf numFmtId="176" fontId="35" fillId="0" borderId="0">
      <alignment wrapText="1"/>
      <protection locked="0"/>
    </xf>
    <xf numFmtId="176" fontId="35" fillId="0" borderId="0">
      <alignment wrapText="1"/>
      <protection locked="0"/>
    </xf>
    <xf numFmtId="177" fontId="35" fillId="0" borderId="0">
      <alignment wrapText="1"/>
      <protection locked="0"/>
    </xf>
    <xf numFmtId="177" fontId="35" fillId="0" borderId="0">
      <alignment wrapText="1"/>
      <protection locked="0"/>
    </xf>
    <xf numFmtId="0" fontId="35" fillId="0" borderId="23" applyFill="0" applyBorder="0" applyProtection="0">
      <alignment horizontal="left" vertical="top"/>
    </xf>
    <xf numFmtId="205" fontId="18" fillId="0" borderId="0" applyNumberFormat="0" applyFill="0" applyBorder="0">
      <alignment horizontal="left"/>
    </xf>
    <xf numFmtId="205" fontId="18" fillId="0" borderId="0" applyNumberFormat="0" applyFill="0" applyBorder="0">
      <alignment horizontal="right"/>
    </xf>
    <xf numFmtId="0" fontId="18" fillId="0" borderId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116" fillId="4" borderId="0" applyNumberFormat="0" applyBorder="0" applyAlignment="0" applyProtection="0"/>
    <xf numFmtId="0" fontId="117" fillId="0" borderId="0"/>
    <xf numFmtId="0" fontId="16" fillId="0" borderId="0"/>
    <xf numFmtId="0" fontId="18" fillId="0" borderId="0"/>
    <xf numFmtId="0" fontId="16" fillId="8" borderId="8" applyNumberFormat="0" applyFont="0" applyAlignment="0" applyProtection="0"/>
    <xf numFmtId="0" fontId="8" fillId="6" borderId="5" applyNumberFormat="0" applyAlignment="0" applyProtection="0"/>
    <xf numFmtId="0" fontId="11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7" fillId="5" borderId="4" applyNumberFormat="0" applyAlignment="0" applyProtection="0"/>
    <xf numFmtId="0" fontId="18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1" applyNumberFormat="0" applyFill="0" applyAlignment="0" applyProtection="0"/>
    <xf numFmtId="0" fontId="7" fillId="5" borderId="4" applyNumberFormat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2" fillId="0" borderId="1" applyNumberFormat="0" applyFill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16" fillId="0" borderId="0"/>
    <xf numFmtId="0" fontId="16" fillId="8" borderId="8" applyNumberFormat="0" applyFont="0" applyAlignment="0" applyProtection="0"/>
    <xf numFmtId="0" fontId="18" fillId="0" borderId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0"/>
    <xf numFmtId="0" fontId="18" fillId="0" borderId="0"/>
    <xf numFmtId="0" fontId="16" fillId="0" borderId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5" borderId="4" applyNumberFormat="0" applyAlignment="0" applyProtection="0"/>
    <xf numFmtId="0" fontId="16" fillId="0" borderId="0"/>
    <xf numFmtId="0" fontId="16" fillId="8" borderId="8" applyNumberFormat="0" applyFont="0" applyAlignment="0" applyProtection="0"/>
    <xf numFmtId="0" fontId="18" fillId="0" borderId="0"/>
    <xf numFmtId="0" fontId="7" fillId="5" borderId="4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0"/>
    <xf numFmtId="0" fontId="16" fillId="0" borderId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8" fillId="0" borderId="0"/>
    <xf numFmtId="0" fontId="7" fillId="5" borderId="4" applyNumberFormat="0" applyAlignment="0" applyProtection="0"/>
    <xf numFmtId="0" fontId="7" fillId="5" borderId="4" applyNumberFormat="0" applyAlignment="0" applyProtection="0"/>
    <xf numFmtId="0" fontId="18" fillId="0" borderId="0"/>
    <xf numFmtId="0" fontId="18" fillId="0" borderId="0"/>
    <xf numFmtId="0" fontId="16" fillId="8" borderId="8" applyNumberFormat="0" applyFont="0" applyAlignment="0" applyProtection="0"/>
    <xf numFmtId="0" fontId="18" fillId="0" borderId="0"/>
    <xf numFmtId="0" fontId="7" fillId="5" borderId="4" applyNumberFormat="0" applyAlignment="0" applyProtection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10" borderId="0" applyNumberFormat="0" applyBorder="0" applyAlignment="0" applyProtection="0"/>
    <xf numFmtId="0" fontId="18" fillId="0" borderId="0"/>
    <xf numFmtId="0" fontId="16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7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5" borderId="4" applyNumberFormat="0" applyAlignment="0" applyProtection="0"/>
    <xf numFmtId="0" fontId="7" fillId="5" borderId="4" applyNumberFormat="0" applyAlignment="0" applyProtection="0"/>
    <xf numFmtId="0" fontId="16" fillId="8" borderId="8" applyNumberFormat="0" applyFont="0" applyAlignment="0" applyProtection="0"/>
    <xf numFmtId="0" fontId="18" fillId="0" borderId="0"/>
    <xf numFmtId="0" fontId="18" fillId="0" borderId="0"/>
    <xf numFmtId="0" fontId="7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24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9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19" fillId="0" borderId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20" fillId="0" borderId="0"/>
  </cellStyleXfs>
  <cellXfs count="6">
    <xf numFmtId="0" fontId="0" fillId="0" borderId="0" xfId="0"/>
    <xf numFmtId="169" fontId="0" fillId="0" borderId="0" xfId="0" applyNumberFormat="1"/>
    <xf numFmtId="0" fontId="17" fillId="0" borderId="0" xfId="0" applyFont="1"/>
    <xf numFmtId="0" fontId="18" fillId="0" borderId="0" xfId="0" applyFont="1"/>
    <xf numFmtId="0" fontId="0" fillId="0" borderId="0" xfId="0"/>
    <xf numFmtId="0" fontId="0" fillId="0" borderId="0" xfId="0" applyFont="1"/>
  </cellXfs>
  <cellStyles count="1127">
    <cellStyle name="_x000a_386grabber=M" xfId="13" xr:uid="{00000000-0005-0000-0000-000000000000}"/>
    <cellStyle name="_x000a_386grabber=M 2" xfId="538" xr:uid="{00000000-0005-0000-0000-000001000000}"/>
    <cellStyle name="_111125 APDPassengerNumbers" xfId="24" xr:uid="{00000000-0005-0000-0000-000016000000}"/>
    <cellStyle name="_111125 APDPassengerNumbers_inc to ex AS12 EFOsupps" xfId="25" xr:uid="{00000000-0005-0000-0000-000017000000}"/>
    <cellStyle name="_Asset Co - 2014-40" xfId="26" xr:uid="{00000000-0005-0000-0000-000018000000}"/>
    <cellStyle name="_covered bonds" xfId="27" xr:uid="{00000000-0005-0000-0000-000019000000}"/>
    <cellStyle name="_covered bonds_20110317 Guarantee Data sheet with CDS Expected Losses" xfId="28" xr:uid="{00000000-0005-0000-0000-00001A000000}"/>
    <cellStyle name="_covered bonds_20110317 Guarantee Data sheet with CDS Expected Losses 2" xfId="548" xr:uid="{00000000-0005-0000-0000-00001B000000}"/>
    <cellStyle name="_Dpn Forecast 2008-2010 (14-Dec-07)" xfId="29" xr:uid="{00000000-0005-0000-0000-00001C000000}"/>
    <cellStyle name="_Dpn Forecast 2008-2010 (14-Dec-07)_20110317 Guarantee Data sheet with CDS Expected Losses" xfId="30" xr:uid="{00000000-0005-0000-0000-00001D000000}"/>
    <cellStyle name="_Dpn Forecast 2008-2010 (14-Dec-07)_20110317 Guarantee Data sheet with CDS Expected Losses 2" xfId="549" xr:uid="{00000000-0005-0000-0000-00001E000000}"/>
    <cellStyle name="_Fair Value schedule" xfId="31" xr:uid="{00000000-0005-0000-0000-00001F000000}"/>
    <cellStyle name="_Fair Value schedule_20110317 Guarantee Data sheet with CDS Expected Losses" xfId="32" xr:uid="{00000000-0005-0000-0000-000020000000}"/>
    <cellStyle name="_Fair Value schedule_20110317 Guarantee Data sheet with CDS Expected Losses 2" xfId="550" xr:uid="{00000000-0005-0000-0000-000021000000}"/>
    <cellStyle name="_FPS Options High Level Costing 23rd Aug 06" xfId="33" xr:uid="{00000000-0005-0000-0000-000022000000}"/>
    <cellStyle name="_HOD Gosforth_current" xfId="34" xr:uid="{00000000-0005-0000-0000-000023000000}"/>
    <cellStyle name="_IT HOD Rainton - Tower Cost Update 5th April 2007 (Revised) V3" xfId="35" xr:uid="{00000000-0005-0000-0000-000024000000}"/>
    <cellStyle name="_IT HOD Rainton - Tower Cost Update 5th April 2007 (Revised) V3_20110317 Guarantee Data sheet with CDS Expected Losses" xfId="36" xr:uid="{00000000-0005-0000-0000-000025000000}"/>
    <cellStyle name="_IT HOD Rainton - Tower Cost Update 5th April 2007 (Revised) V3_20110317 Guarantee Data sheet with CDS Expected Losses 2" xfId="551" xr:uid="{00000000-0005-0000-0000-000026000000}"/>
    <cellStyle name="_Project Details Report Aug v0.12" xfId="37" xr:uid="{00000000-0005-0000-0000-000027000000}"/>
    <cellStyle name="_RB_Update_current" xfId="38" xr:uid="{00000000-0005-0000-0000-000028000000}"/>
    <cellStyle name="_RB_Update_current (SCA draft)PH review" xfId="39" xr:uid="{00000000-0005-0000-0000-000029000000}"/>
    <cellStyle name="_RB_Update_current (SCA draft)PH review_20110317 Guarantee Data sheet with CDS Expected Losses" xfId="40" xr:uid="{00000000-0005-0000-0000-00002A000000}"/>
    <cellStyle name="_RB_Update_current (SCA draft)PH review_20110317 Guarantee Data sheet with CDS Expected Losses 2" xfId="552" xr:uid="{00000000-0005-0000-0000-00002B000000}"/>
    <cellStyle name="_RB_Update_current (SCA draft)revised" xfId="41" xr:uid="{00000000-0005-0000-0000-00002C000000}"/>
    <cellStyle name="_RB_Update_current (SCA draft)revised_20110317 Guarantee Data sheet with CDS Expected Losses" xfId="42" xr:uid="{00000000-0005-0000-0000-00002D000000}"/>
    <cellStyle name="_RB_Update_current (SCA draft)revised_20110317 Guarantee Data sheet with CDS Expected Losses 2" xfId="553" xr:uid="{00000000-0005-0000-0000-00002E000000}"/>
    <cellStyle name="_RB_Update_current_20110317 Guarantee Data sheet with CDS Expected Losses" xfId="43" xr:uid="{00000000-0005-0000-0000-00002F000000}"/>
    <cellStyle name="_RB_Update_current_20110317 Guarantee Data sheet with CDS Expected Losses 2" xfId="554" xr:uid="{00000000-0005-0000-0000-000030000000}"/>
    <cellStyle name="_Sample change log v0 2" xfId="44" xr:uid="{00000000-0005-0000-0000-000031000000}"/>
    <cellStyle name="_Sample change log v0 2_20110317 Guarantee Data sheet with CDS Expected Losses" xfId="45" xr:uid="{00000000-0005-0000-0000-000032000000}"/>
    <cellStyle name="_Sample change log v0 2_20110317 Guarantee Data sheet with CDS Expected Losses 2" xfId="555" xr:uid="{00000000-0005-0000-0000-000033000000}"/>
    <cellStyle name="_Sub debt extension discount table 31 1 11 v2" xfId="46" xr:uid="{00000000-0005-0000-0000-000034000000}"/>
    <cellStyle name="_sub debt int" xfId="47" xr:uid="{00000000-0005-0000-0000-000035000000}"/>
    <cellStyle name="_sub debt int_20110317 Guarantee Data sheet with CDS Expected Losses" xfId="48" xr:uid="{00000000-0005-0000-0000-000036000000}"/>
    <cellStyle name="_sub debt int_20110317 Guarantee Data sheet with CDS Expected Losses 2" xfId="556" xr:uid="{00000000-0005-0000-0000-000037000000}"/>
    <cellStyle name="_TableHead" xfId="49" xr:uid="{00000000-0005-0000-0000-000038000000}"/>
    <cellStyle name="_Tailor Analysis 1.11 (1 Dec take up rates)" xfId="50" xr:uid="{00000000-0005-0000-0000-000039000000}"/>
    <cellStyle name="]_x000d__x000a_Zoomed=1_x000d__x000a_Row=0_x000d__x000a_Column=0_x000d__x000a_Height=0_x000d__x000a_Width=0_x000d__x000a_FontName=FoxFont_x000d__x000a_FontStyle=0_x000d__x000a_FontSize=9_x000d__x000a_PrtFontName=FoxPrin" xfId="23" xr:uid="{00000000-0005-0000-0000-000014000000}"/>
    <cellStyle name="]_x000d__x000a_Zoomed=1_x000d__x000a_Row=0_x000d__x000a_Column=0_x000d__x000a_Height=0_x000d__x000a_Width=0_x000d__x000a_FontName=FoxFont_x000d__x000a_FontStyle=0_x000d__x000a_FontSize=9_x000d__x000a_PrtFontName=FoxPrin 2" xfId="547" xr:uid="{00000000-0005-0000-0000-000015000000}"/>
    <cellStyle name="%" xfId="10" xr:uid="{00000000-0005-0000-0000-000002000000}"/>
    <cellStyle name="% 2" xfId="14" xr:uid="{00000000-0005-0000-0000-000003000000}"/>
    <cellStyle name="% 2 2" xfId="539" xr:uid="{00000000-0005-0000-0000-000004000000}"/>
    <cellStyle name="%_Fiscal Tables" xfId="15" xr:uid="{00000000-0005-0000-0000-000005000000}"/>
    <cellStyle name="%_Fiscal Tables 2" xfId="540" xr:uid="{00000000-0005-0000-0000-000006000000}"/>
    <cellStyle name="%_inc to ex AS12 EFOsupps" xfId="16" xr:uid="{00000000-0005-0000-0000-000007000000}"/>
    <cellStyle name="%_March-2012-Fiscal-Supplementary-Tables1(1)" xfId="17" xr:uid="{00000000-0005-0000-0000-000008000000}"/>
    <cellStyle name="%_March-2012-Fiscal-Supplementary-Tables1(1) 2" xfId="541" xr:uid="{00000000-0005-0000-0000-000009000000}"/>
    <cellStyle name="%_PEF Autumn2011" xfId="18" xr:uid="{00000000-0005-0000-0000-00000A000000}"/>
    <cellStyle name="%_PEF Autumn2011 2" xfId="542" xr:uid="{00000000-0005-0000-0000-00000B000000}"/>
    <cellStyle name="%_PEF FSBR2011" xfId="19" xr:uid="{00000000-0005-0000-0000-00000C000000}"/>
    <cellStyle name="%_PEF FSBR2011 2" xfId="543" xr:uid="{00000000-0005-0000-0000-00000D000000}"/>
    <cellStyle name="%_PEF FSBR2011 AA simplification" xfId="20" xr:uid="{00000000-0005-0000-0000-00000E000000}"/>
    <cellStyle name="%_PEF FSBR2011 AA simplification 2" xfId="544" xr:uid="{00000000-0005-0000-0000-00000F000000}"/>
    <cellStyle name="%_Scorecard" xfId="21" xr:uid="{00000000-0005-0000-0000-000010000000}"/>
    <cellStyle name="%_Scorecard 2" xfId="545" xr:uid="{00000000-0005-0000-0000-000011000000}"/>
    <cellStyle name="%_VAT refunds" xfId="22" xr:uid="{00000000-0005-0000-0000-000012000000}"/>
    <cellStyle name="%_VAT refunds 2" xfId="546" xr:uid="{00000000-0005-0000-0000-000013000000}"/>
    <cellStyle name="1dp" xfId="51" xr:uid="{00000000-0005-0000-0000-00003A000000}"/>
    <cellStyle name="1dp 2" xfId="52" xr:uid="{00000000-0005-0000-0000-00003B000000}"/>
    <cellStyle name="1dp 2 2" xfId="558" xr:uid="{00000000-0005-0000-0000-00003C000000}"/>
    <cellStyle name="1dp 3" xfId="557" xr:uid="{00000000-0005-0000-0000-00003D000000}"/>
    <cellStyle name="20% - Accent1 2" xfId="54" xr:uid="{00000000-0005-0000-0000-00003E000000}"/>
    <cellStyle name="20% - Accent1 3" xfId="721" xr:uid="{00000000-0005-0000-0000-00003F000000}"/>
    <cellStyle name="20% - Accent1 3 2" xfId="1005" xr:uid="{00000000-0005-0000-0000-000040000000}"/>
    <cellStyle name="20% - Accent1 4" xfId="768" xr:uid="{00000000-0005-0000-0000-000040000000}"/>
    <cellStyle name="20% - Accent1 4 2" xfId="1019" xr:uid="{00000000-0005-0000-0000-000041000000}"/>
    <cellStyle name="20% - Accent1 5" xfId="824" xr:uid="{00000000-0005-0000-0000-000041000000}"/>
    <cellStyle name="20% - Accent1 5 2" xfId="1045" xr:uid="{00000000-0005-0000-0000-000042000000}"/>
    <cellStyle name="20% - Accent1 6" xfId="872" xr:uid="{00000000-0005-0000-0000-000042000000}"/>
    <cellStyle name="20% - Accent1 6 2" xfId="1064" xr:uid="{00000000-0005-0000-0000-000043000000}"/>
    <cellStyle name="20% - Accent1 7" xfId="902" xr:uid="{00000000-0005-0000-0000-000043000000}"/>
    <cellStyle name="20% - Accent1 7 2" xfId="1084" xr:uid="{00000000-0005-0000-0000-000044000000}"/>
    <cellStyle name="20% - Accent1 8" xfId="937" xr:uid="{00000000-0005-0000-0000-000044000000}"/>
    <cellStyle name="20% - Accent1 8 2" xfId="1100" xr:uid="{00000000-0005-0000-0000-000045000000}"/>
    <cellStyle name="20% - Accent1 9" xfId="53" xr:uid="{00000000-0005-0000-0000-000045000000}"/>
    <cellStyle name="20% - Accent2 2" xfId="56" xr:uid="{00000000-0005-0000-0000-000046000000}"/>
    <cellStyle name="20% - Accent2 3" xfId="722" xr:uid="{00000000-0005-0000-0000-000047000000}"/>
    <cellStyle name="20% - Accent2 3 2" xfId="1006" xr:uid="{00000000-0005-0000-0000-000048000000}"/>
    <cellStyle name="20% - Accent2 4" xfId="769" xr:uid="{00000000-0005-0000-0000-000048000000}"/>
    <cellStyle name="20% - Accent2 4 2" xfId="1020" xr:uid="{00000000-0005-0000-0000-000049000000}"/>
    <cellStyle name="20% - Accent2 5" xfId="825" xr:uid="{00000000-0005-0000-0000-000049000000}"/>
    <cellStyle name="20% - Accent2 5 2" xfId="1046" xr:uid="{00000000-0005-0000-0000-00004A000000}"/>
    <cellStyle name="20% - Accent2 6" xfId="871" xr:uid="{00000000-0005-0000-0000-00004A000000}"/>
    <cellStyle name="20% - Accent2 6 2" xfId="1063" xr:uid="{00000000-0005-0000-0000-00004B000000}"/>
    <cellStyle name="20% - Accent2 7" xfId="901" xr:uid="{00000000-0005-0000-0000-00004B000000}"/>
    <cellStyle name="20% - Accent2 7 2" xfId="1083" xr:uid="{00000000-0005-0000-0000-00004C000000}"/>
    <cellStyle name="20% - Accent2 8" xfId="940" xr:uid="{00000000-0005-0000-0000-00004C000000}"/>
    <cellStyle name="20% - Accent2 8 2" xfId="1102" xr:uid="{00000000-0005-0000-0000-00004D000000}"/>
    <cellStyle name="20% - Accent2 9" xfId="55" xr:uid="{00000000-0005-0000-0000-00004D000000}"/>
    <cellStyle name="20% - Accent3 2" xfId="58" xr:uid="{00000000-0005-0000-0000-00004E000000}"/>
    <cellStyle name="20% - Accent3 3" xfId="723" xr:uid="{00000000-0005-0000-0000-00004F000000}"/>
    <cellStyle name="20% - Accent3 3 2" xfId="1007" xr:uid="{00000000-0005-0000-0000-000050000000}"/>
    <cellStyle name="20% - Accent3 4" xfId="770" xr:uid="{00000000-0005-0000-0000-000050000000}"/>
    <cellStyle name="20% - Accent3 4 2" xfId="1021" xr:uid="{00000000-0005-0000-0000-000051000000}"/>
    <cellStyle name="20% - Accent3 5" xfId="826" xr:uid="{00000000-0005-0000-0000-000051000000}"/>
    <cellStyle name="20% - Accent3 5 2" xfId="1047" xr:uid="{00000000-0005-0000-0000-000052000000}"/>
    <cellStyle name="20% - Accent3 6" xfId="870" xr:uid="{00000000-0005-0000-0000-000052000000}"/>
    <cellStyle name="20% - Accent3 6 2" xfId="1062" xr:uid="{00000000-0005-0000-0000-000053000000}"/>
    <cellStyle name="20% - Accent3 7" xfId="900" xr:uid="{00000000-0005-0000-0000-000053000000}"/>
    <cellStyle name="20% - Accent3 7 2" xfId="1082" xr:uid="{00000000-0005-0000-0000-000054000000}"/>
    <cellStyle name="20% - Accent3 8" xfId="941" xr:uid="{00000000-0005-0000-0000-000054000000}"/>
    <cellStyle name="20% - Accent3 8 2" xfId="1103" xr:uid="{00000000-0005-0000-0000-000055000000}"/>
    <cellStyle name="20% - Accent3 9" xfId="57" xr:uid="{00000000-0005-0000-0000-000055000000}"/>
    <cellStyle name="20% - Accent4 2" xfId="60" xr:uid="{00000000-0005-0000-0000-000056000000}"/>
    <cellStyle name="20% - Accent4 3" xfId="724" xr:uid="{00000000-0005-0000-0000-000057000000}"/>
    <cellStyle name="20% - Accent4 3 2" xfId="1008" xr:uid="{00000000-0005-0000-0000-000058000000}"/>
    <cellStyle name="20% - Accent4 4" xfId="771" xr:uid="{00000000-0005-0000-0000-000058000000}"/>
    <cellStyle name="20% - Accent4 4 2" xfId="1022" xr:uid="{00000000-0005-0000-0000-000059000000}"/>
    <cellStyle name="20% - Accent4 5" xfId="827" xr:uid="{00000000-0005-0000-0000-000059000000}"/>
    <cellStyle name="20% - Accent4 5 2" xfId="1048" xr:uid="{00000000-0005-0000-0000-00005A000000}"/>
    <cellStyle name="20% - Accent4 6" xfId="876" xr:uid="{00000000-0005-0000-0000-00005A000000}"/>
    <cellStyle name="20% - Accent4 6 2" xfId="1066" xr:uid="{00000000-0005-0000-0000-00005B000000}"/>
    <cellStyle name="20% - Accent4 7" xfId="905" xr:uid="{00000000-0005-0000-0000-00005B000000}"/>
    <cellStyle name="20% - Accent4 7 2" xfId="1086" xr:uid="{00000000-0005-0000-0000-00005C000000}"/>
    <cellStyle name="20% - Accent4 8" xfId="942" xr:uid="{00000000-0005-0000-0000-00005C000000}"/>
    <cellStyle name="20% - Accent4 8 2" xfId="1104" xr:uid="{00000000-0005-0000-0000-00005D000000}"/>
    <cellStyle name="20% - Accent4 9" xfId="59" xr:uid="{00000000-0005-0000-0000-00005D000000}"/>
    <cellStyle name="20% - Accent5 2" xfId="62" xr:uid="{00000000-0005-0000-0000-00005E000000}"/>
    <cellStyle name="20% - Accent5 3" xfId="725" xr:uid="{00000000-0005-0000-0000-00005F000000}"/>
    <cellStyle name="20% - Accent5 3 2" xfId="1009" xr:uid="{00000000-0005-0000-0000-000060000000}"/>
    <cellStyle name="20% - Accent5 4" xfId="772" xr:uid="{00000000-0005-0000-0000-000060000000}"/>
    <cellStyle name="20% - Accent5 4 2" xfId="1023" xr:uid="{00000000-0005-0000-0000-000061000000}"/>
    <cellStyle name="20% - Accent5 5" xfId="828" xr:uid="{00000000-0005-0000-0000-000061000000}"/>
    <cellStyle name="20% - Accent5 5 2" xfId="1049" xr:uid="{00000000-0005-0000-0000-000062000000}"/>
    <cellStyle name="20% - Accent5 6" xfId="877" xr:uid="{00000000-0005-0000-0000-000062000000}"/>
    <cellStyle name="20% - Accent5 6 2" xfId="1067" xr:uid="{00000000-0005-0000-0000-000063000000}"/>
    <cellStyle name="20% - Accent5 7" xfId="906" xr:uid="{00000000-0005-0000-0000-000063000000}"/>
    <cellStyle name="20% - Accent5 7 2" xfId="1087" xr:uid="{00000000-0005-0000-0000-000064000000}"/>
    <cellStyle name="20% - Accent5 8" xfId="947" xr:uid="{00000000-0005-0000-0000-000064000000}"/>
    <cellStyle name="20% - Accent5 8 2" xfId="1105" xr:uid="{00000000-0005-0000-0000-000065000000}"/>
    <cellStyle name="20% - Accent5 9" xfId="61" xr:uid="{00000000-0005-0000-0000-000065000000}"/>
    <cellStyle name="20% - Accent6 2" xfId="64" xr:uid="{00000000-0005-0000-0000-000066000000}"/>
    <cellStyle name="20% - Accent6 3" xfId="726" xr:uid="{00000000-0005-0000-0000-000067000000}"/>
    <cellStyle name="20% - Accent6 3 2" xfId="1010" xr:uid="{00000000-0005-0000-0000-000068000000}"/>
    <cellStyle name="20% - Accent6 4" xfId="773" xr:uid="{00000000-0005-0000-0000-000068000000}"/>
    <cellStyle name="20% - Accent6 4 2" xfId="1024" xr:uid="{00000000-0005-0000-0000-000069000000}"/>
    <cellStyle name="20% - Accent6 5" xfId="829" xr:uid="{00000000-0005-0000-0000-000069000000}"/>
    <cellStyle name="20% - Accent6 5 2" xfId="1050" xr:uid="{00000000-0005-0000-0000-00006A000000}"/>
    <cellStyle name="20% - Accent6 6" xfId="878" xr:uid="{00000000-0005-0000-0000-00006A000000}"/>
    <cellStyle name="20% - Accent6 6 2" xfId="1068" xr:uid="{00000000-0005-0000-0000-00006B000000}"/>
    <cellStyle name="20% - Accent6 7" xfId="907" xr:uid="{00000000-0005-0000-0000-00006B000000}"/>
    <cellStyle name="20% - Accent6 7 2" xfId="1088" xr:uid="{00000000-0005-0000-0000-00006C000000}"/>
    <cellStyle name="20% - Accent6 8" xfId="948" xr:uid="{00000000-0005-0000-0000-00006C000000}"/>
    <cellStyle name="20% - Accent6 8 2" xfId="1106" xr:uid="{00000000-0005-0000-0000-00006D000000}"/>
    <cellStyle name="20% - Accent6 9" xfId="63" xr:uid="{00000000-0005-0000-0000-00006D000000}"/>
    <cellStyle name="3dp" xfId="65" xr:uid="{00000000-0005-0000-0000-00006E000000}"/>
    <cellStyle name="3dp 2" xfId="66" xr:uid="{00000000-0005-0000-0000-00006F000000}"/>
    <cellStyle name="3dp 2 2" xfId="560" xr:uid="{00000000-0005-0000-0000-000070000000}"/>
    <cellStyle name="3dp 3" xfId="559" xr:uid="{00000000-0005-0000-0000-000071000000}"/>
    <cellStyle name="40% - Accent1 2" xfId="68" xr:uid="{00000000-0005-0000-0000-000072000000}"/>
    <cellStyle name="40% - Accent1 3" xfId="727" xr:uid="{00000000-0005-0000-0000-000073000000}"/>
    <cellStyle name="40% - Accent1 3 2" xfId="1011" xr:uid="{00000000-0005-0000-0000-000074000000}"/>
    <cellStyle name="40% - Accent1 4" xfId="774" xr:uid="{00000000-0005-0000-0000-000074000000}"/>
    <cellStyle name="40% - Accent1 4 2" xfId="1025" xr:uid="{00000000-0005-0000-0000-000075000000}"/>
    <cellStyle name="40% - Accent1 5" xfId="830" xr:uid="{00000000-0005-0000-0000-000075000000}"/>
    <cellStyle name="40% - Accent1 5 2" xfId="1051" xr:uid="{00000000-0005-0000-0000-000076000000}"/>
    <cellStyle name="40% - Accent1 6" xfId="879" xr:uid="{00000000-0005-0000-0000-000076000000}"/>
    <cellStyle name="40% - Accent1 6 2" xfId="1069" xr:uid="{00000000-0005-0000-0000-000077000000}"/>
    <cellStyle name="40% - Accent1 7" xfId="908" xr:uid="{00000000-0005-0000-0000-000077000000}"/>
    <cellStyle name="40% - Accent1 7 2" xfId="1089" xr:uid="{00000000-0005-0000-0000-000078000000}"/>
    <cellStyle name="40% - Accent1 8" xfId="949" xr:uid="{00000000-0005-0000-0000-000078000000}"/>
    <cellStyle name="40% - Accent1 8 2" xfId="1107" xr:uid="{00000000-0005-0000-0000-000079000000}"/>
    <cellStyle name="40% - Accent1 9" xfId="67" xr:uid="{00000000-0005-0000-0000-000079000000}"/>
    <cellStyle name="40% - Accent2 2" xfId="70" xr:uid="{00000000-0005-0000-0000-00007A000000}"/>
    <cellStyle name="40% - Accent2 3" xfId="728" xr:uid="{00000000-0005-0000-0000-00007B000000}"/>
    <cellStyle name="40% - Accent2 3 2" xfId="1012" xr:uid="{00000000-0005-0000-0000-00007C000000}"/>
    <cellStyle name="40% - Accent2 4" xfId="775" xr:uid="{00000000-0005-0000-0000-00007C000000}"/>
    <cellStyle name="40% - Accent2 4 2" xfId="1026" xr:uid="{00000000-0005-0000-0000-00007D000000}"/>
    <cellStyle name="40% - Accent2 5" xfId="831" xr:uid="{00000000-0005-0000-0000-00007D000000}"/>
    <cellStyle name="40% - Accent2 5 2" xfId="1052" xr:uid="{00000000-0005-0000-0000-00007E000000}"/>
    <cellStyle name="40% - Accent2 6" xfId="880" xr:uid="{00000000-0005-0000-0000-00007E000000}"/>
    <cellStyle name="40% - Accent2 6 2" xfId="1070" xr:uid="{00000000-0005-0000-0000-00007F000000}"/>
    <cellStyle name="40% - Accent2 7" xfId="909" xr:uid="{00000000-0005-0000-0000-00007F000000}"/>
    <cellStyle name="40% - Accent2 7 2" xfId="1090" xr:uid="{00000000-0005-0000-0000-000080000000}"/>
    <cellStyle name="40% - Accent2 8" xfId="950" xr:uid="{00000000-0005-0000-0000-000080000000}"/>
    <cellStyle name="40% - Accent2 8 2" xfId="1108" xr:uid="{00000000-0005-0000-0000-000081000000}"/>
    <cellStyle name="40% - Accent2 9" xfId="69" xr:uid="{00000000-0005-0000-0000-000081000000}"/>
    <cellStyle name="40% - Accent3 2" xfId="72" xr:uid="{00000000-0005-0000-0000-000082000000}"/>
    <cellStyle name="40% - Accent3 3" xfId="729" xr:uid="{00000000-0005-0000-0000-000083000000}"/>
    <cellStyle name="40% - Accent3 3 2" xfId="1013" xr:uid="{00000000-0005-0000-0000-000084000000}"/>
    <cellStyle name="40% - Accent3 4" xfId="776" xr:uid="{00000000-0005-0000-0000-000084000000}"/>
    <cellStyle name="40% - Accent3 4 2" xfId="1027" xr:uid="{00000000-0005-0000-0000-000085000000}"/>
    <cellStyle name="40% - Accent3 5" xfId="832" xr:uid="{00000000-0005-0000-0000-000085000000}"/>
    <cellStyle name="40% - Accent3 5 2" xfId="1053" xr:uid="{00000000-0005-0000-0000-000086000000}"/>
    <cellStyle name="40% - Accent3 6" xfId="881" xr:uid="{00000000-0005-0000-0000-000086000000}"/>
    <cellStyle name="40% - Accent3 6 2" xfId="1071" xr:uid="{00000000-0005-0000-0000-000087000000}"/>
    <cellStyle name="40% - Accent3 7" xfId="910" xr:uid="{00000000-0005-0000-0000-000087000000}"/>
    <cellStyle name="40% - Accent3 7 2" xfId="1091" xr:uid="{00000000-0005-0000-0000-000088000000}"/>
    <cellStyle name="40% - Accent3 8" xfId="951" xr:uid="{00000000-0005-0000-0000-000088000000}"/>
    <cellStyle name="40% - Accent3 8 2" xfId="1109" xr:uid="{00000000-0005-0000-0000-000089000000}"/>
    <cellStyle name="40% - Accent3 9" xfId="71" xr:uid="{00000000-0005-0000-0000-000089000000}"/>
    <cellStyle name="40% - Accent4 2" xfId="74" xr:uid="{00000000-0005-0000-0000-00008A000000}"/>
    <cellStyle name="40% - Accent4 3" xfId="730" xr:uid="{00000000-0005-0000-0000-00008B000000}"/>
    <cellStyle name="40% - Accent4 3 2" xfId="1014" xr:uid="{00000000-0005-0000-0000-00008C000000}"/>
    <cellStyle name="40% - Accent4 4" xfId="777" xr:uid="{00000000-0005-0000-0000-00008C000000}"/>
    <cellStyle name="40% - Accent4 4 2" xfId="1028" xr:uid="{00000000-0005-0000-0000-00008D000000}"/>
    <cellStyle name="40% - Accent4 5" xfId="833" xr:uid="{00000000-0005-0000-0000-00008D000000}"/>
    <cellStyle name="40% - Accent4 5 2" xfId="1054" xr:uid="{00000000-0005-0000-0000-00008E000000}"/>
    <cellStyle name="40% - Accent4 6" xfId="882" xr:uid="{00000000-0005-0000-0000-00008E000000}"/>
    <cellStyle name="40% - Accent4 6 2" xfId="1072" xr:uid="{00000000-0005-0000-0000-00008F000000}"/>
    <cellStyle name="40% - Accent4 7" xfId="911" xr:uid="{00000000-0005-0000-0000-00008F000000}"/>
    <cellStyle name="40% - Accent4 7 2" xfId="1092" xr:uid="{00000000-0005-0000-0000-000090000000}"/>
    <cellStyle name="40% - Accent4 8" xfId="952" xr:uid="{00000000-0005-0000-0000-000090000000}"/>
    <cellStyle name="40% - Accent4 8 2" xfId="1110" xr:uid="{00000000-0005-0000-0000-000091000000}"/>
    <cellStyle name="40% - Accent4 9" xfId="73" xr:uid="{00000000-0005-0000-0000-000091000000}"/>
    <cellStyle name="40% - Accent5 2" xfId="76" xr:uid="{00000000-0005-0000-0000-000092000000}"/>
    <cellStyle name="40% - Accent5 3" xfId="731" xr:uid="{00000000-0005-0000-0000-000093000000}"/>
    <cellStyle name="40% - Accent5 3 2" xfId="1015" xr:uid="{00000000-0005-0000-0000-000094000000}"/>
    <cellStyle name="40% - Accent5 4" xfId="778" xr:uid="{00000000-0005-0000-0000-000094000000}"/>
    <cellStyle name="40% - Accent5 4 2" xfId="1029" xr:uid="{00000000-0005-0000-0000-000095000000}"/>
    <cellStyle name="40% - Accent5 5" xfId="834" xr:uid="{00000000-0005-0000-0000-000095000000}"/>
    <cellStyle name="40% - Accent5 5 2" xfId="1055" xr:uid="{00000000-0005-0000-0000-000096000000}"/>
    <cellStyle name="40% - Accent5 6" xfId="883" xr:uid="{00000000-0005-0000-0000-000096000000}"/>
    <cellStyle name="40% - Accent5 6 2" xfId="1073" xr:uid="{00000000-0005-0000-0000-000097000000}"/>
    <cellStyle name="40% - Accent5 7" xfId="912" xr:uid="{00000000-0005-0000-0000-000097000000}"/>
    <cellStyle name="40% - Accent5 7 2" xfId="1093" xr:uid="{00000000-0005-0000-0000-000098000000}"/>
    <cellStyle name="40% - Accent5 8" xfId="953" xr:uid="{00000000-0005-0000-0000-000098000000}"/>
    <cellStyle name="40% - Accent5 8 2" xfId="1111" xr:uid="{00000000-0005-0000-0000-000099000000}"/>
    <cellStyle name="40% - Accent5 9" xfId="75" xr:uid="{00000000-0005-0000-0000-000099000000}"/>
    <cellStyle name="40% - Accent6 2" xfId="78" xr:uid="{00000000-0005-0000-0000-00009A000000}"/>
    <cellStyle name="40% - Accent6 3" xfId="732" xr:uid="{00000000-0005-0000-0000-00009B000000}"/>
    <cellStyle name="40% - Accent6 3 2" xfId="1016" xr:uid="{00000000-0005-0000-0000-00009C000000}"/>
    <cellStyle name="40% - Accent6 4" xfId="779" xr:uid="{00000000-0005-0000-0000-00009C000000}"/>
    <cellStyle name="40% - Accent6 4 2" xfId="1030" xr:uid="{00000000-0005-0000-0000-00009D000000}"/>
    <cellStyle name="40% - Accent6 5" xfId="835" xr:uid="{00000000-0005-0000-0000-00009D000000}"/>
    <cellStyle name="40% - Accent6 5 2" xfId="1056" xr:uid="{00000000-0005-0000-0000-00009E000000}"/>
    <cellStyle name="40% - Accent6 6" xfId="884" xr:uid="{00000000-0005-0000-0000-00009E000000}"/>
    <cellStyle name="40% - Accent6 6 2" xfId="1074" xr:uid="{00000000-0005-0000-0000-00009F000000}"/>
    <cellStyle name="40% - Accent6 7" xfId="913" xr:uid="{00000000-0005-0000-0000-00009F000000}"/>
    <cellStyle name="40% - Accent6 7 2" xfId="1094" xr:uid="{00000000-0005-0000-0000-0000A0000000}"/>
    <cellStyle name="40% - Accent6 8" xfId="954" xr:uid="{00000000-0005-0000-0000-0000A0000000}"/>
    <cellStyle name="40% - Accent6 8 2" xfId="1112" xr:uid="{00000000-0005-0000-0000-0000A1000000}"/>
    <cellStyle name="40% - Accent6 9" xfId="77" xr:uid="{00000000-0005-0000-0000-0000A1000000}"/>
    <cellStyle name="4dp" xfId="79" xr:uid="{00000000-0005-0000-0000-0000A2000000}"/>
    <cellStyle name="4dp 2" xfId="80" xr:uid="{00000000-0005-0000-0000-0000A3000000}"/>
    <cellStyle name="4dp 2 2" xfId="562" xr:uid="{00000000-0005-0000-0000-0000A4000000}"/>
    <cellStyle name="4dp 3" xfId="561" xr:uid="{00000000-0005-0000-0000-0000A5000000}"/>
    <cellStyle name="60% - Accent1 2" xfId="82" xr:uid="{00000000-0005-0000-0000-0000A6000000}"/>
    <cellStyle name="60% - Accent1 3" xfId="733" xr:uid="{00000000-0005-0000-0000-0000A7000000}"/>
    <cellStyle name="60% - Accent1 4" xfId="81" xr:uid="{00000000-0005-0000-0000-0000A8000000}"/>
    <cellStyle name="60% - Accent2 2" xfId="84" xr:uid="{00000000-0005-0000-0000-0000A9000000}"/>
    <cellStyle name="60% - Accent2 3" xfId="734" xr:uid="{00000000-0005-0000-0000-0000AA000000}"/>
    <cellStyle name="60% - Accent2 4" xfId="83" xr:uid="{00000000-0005-0000-0000-0000AB000000}"/>
    <cellStyle name="60% - Accent3 2" xfId="86" xr:uid="{00000000-0005-0000-0000-0000AC000000}"/>
    <cellStyle name="60% - Accent3 3" xfId="735" xr:uid="{00000000-0005-0000-0000-0000AD000000}"/>
    <cellStyle name="60% - Accent3 4" xfId="85" xr:uid="{00000000-0005-0000-0000-0000AE000000}"/>
    <cellStyle name="60% - Accent4 2" xfId="88" xr:uid="{00000000-0005-0000-0000-0000AF000000}"/>
    <cellStyle name="60% - Accent4 3" xfId="736" xr:uid="{00000000-0005-0000-0000-0000B0000000}"/>
    <cellStyle name="60% - Accent4 4" xfId="87" xr:uid="{00000000-0005-0000-0000-0000B1000000}"/>
    <cellStyle name="60% - Accent5 2" xfId="90" xr:uid="{00000000-0005-0000-0000-0000B2000000}"/>
    <cellStyle name="60% - Accent5 3" xfId="737" xr:uid="{00000000-0005-0000-0000-0000B3000000}"/>
    <cellStyle name="60% - Accent5 4" xfId="89" xr:uid="{00000000-0005-0000-0000-0000B4000000}"/>
    <cellStyle name="60% - Accent6 2" xfId="92" xr:uid="{00000000-0005-0000-0000-0000B5000000}"/>
    <cellStyle name="60% - Accent6 3" xfId="738" xr:uid="{00000000-0005-0000-0000-0000B6000000}"/>
    <cellStyle name="60% - Accent6 4" xfId="91" xr:uid="{00000000-0005-0000-0000-0000B7000000}"/>
    <cellStyle name="Accent1 2" xfId="94" xr:uid="{00000000-0005-0000-0000-0000B8000000}"/>
    <cellStyle name="Accent1 3" xfId="739" xr:uid="{00000000-0005-0000-0000-0000B9000000}"/>
    <cellStyle name="Accent1 4" xfId="93" xr:uid="{00000000-0005-0000-0000-0000BA000000}"/>
    <cellStyle name="Accent2 2" xfId="96" xr:uid="{00000000-0005-0000-0000-0000BB000000}"/>
    <cellStyle name="Accent2 3" xfId="740" xr:uid="{00000000-0005-0000-0000-0000BC000000}"/>
    <cellStyle name="Accent2 4" xfId="95" xr:uid="{00000000-0005-0000-0000-0000BD000000}"/>
    <cellStyle name="Accent3 2" xfId="98" xr:uid="{00000000-0005-0000-0000-0000BE000000}"/>
    <cellStyle name="Accent3 3" xfId="741" xr:uid="{00000000-0005-0000-0000-0000BF000000}"/>
    <cellStyle name="Accent3 4" xfId="97" xr:uid="{00000000-0005-0000-0000-0000C0000000}"/>
    <cellStyle name="Accent4 2" xfId="100" xr:uid="{00000000-0005-0000-0000-0000C1000000}"/>
    <cellStyle name="Accent4 3" xfId="742" xr:uid="{00000000-0005-0000-0000-0000C2000000}"/>
    <cellStyle name="Accent4 4" xfId="99" xr:uid="{00000000-0005-0000-0000-0000C3000000}"/>
    <cellStyle name="Accent5 2" xfId="102" xr:uid="{00000000-0005-0000-0000-0000C4000000}"/>
    <cellStyle name="Accent5 3" xfId="743" xr:uid="{00000000-0005-0000-0000-0000C5000000}"/>
    <cellStyle name="Accent5 4" xfId="101" xr:uid="{00000000-0005-0000-0000-0000C6000000}"/>
    <cellStyle name="Accent6 2" xfId="104" xr:uid="{00000000-0005-0000-0000-0000C7000000}"/>
    <cellStyle name="Accent6 3" xfId="744" xr:uid="{00000000-0005-0000-0000-0000C8000000}"/>
    <cellStyle name="Accent6 4" xfId="103" xr:uid="{00000000-0005-0000-0000-0000C9000000}"/>
    <cellStyle name="Adjustable" xfId="105" xr:uid="{00000000-0005-0000-0000-0000CA000000}"/>
    <cellStyle name="Bad 2" xfId="107" xr:uid="{00000000-0005-0000-0000-0000CB000000}"/>
    <cellStyle name="Bad 3" xfId="745" xr:uid="{00000000-0005-0000-0000-0000CC000000}"/>
    <cellStyle name="Bad 4" xfId="106" xr:uid="{00000000-0005-0000-0000-0000CD000000}"/>
    <cellStyle name="Bid £m format" xfId="108" xr:uid="{00000000-0005-0000-0000-0000CE000000}"/>
    <cellStyle name="Bid £m format 2" xfId="563" xr:uid="{00000000-0005-0000-0000-0000CF000000}"/>
    <cellStyle name="blue" xfId="109" xr:uid="{00000000-0005-0000-0000-0000D0000000}"/>
    <cellStyle name="Border" xfId="110" xr:uid="{00000000-0005-0000-0000-0000D1000000}"/>
    <cellStyle name="Brand Align Left Text" xfId="111" xr:uid="{00000000-0005-0000-0000-0000D2000000}"/>
    <cellStyle name="Brand Default" xfId="112" xr:uid="{00000000-0005-0000-0000-0000D3000000}"/>
    <cellStyle name="Brand Percent" xfId="113" xr:uid="{00000000-0005-0000-0000-0000D4000000}"/>
    <cellStyle name="Brand Source" xfId="114" xr:uid="{00000000-0005-0000-0000-0000D5000000}"/>
    <cellStyle name="Brand Subtitle with Underline" xfId="115" xr:uid="{00000000-0005-0000-0000-0000D6000000}"/>
    <cellStyle name="Brand Subtitle without Underline" xfId="116" xr:uid="{00000000-0005-0000-0000-0000D7000000}"/>
    <cellStyle name="Brand Title" xfId="117" xr:uid="{00000000-0005-0000-0000-0000D8000000}"/>
    <cellStyle name="Calculation 2" xfId="119" xr:uid="{00000000-0005-0000-0000-0000D9000000}"/>
    <cellStyle name="Calculation 3" xfId="746" xr:uid="{00000000-0005-0000-0000-0000DA000000}"/>
    <cellStyle name="Calculation 4" xfId="118" xr:uid="{00000000-0005-0000-0000-0000DB000000}"/>
    <cellStyle name="Characteristic" xfId="120" xr:uid="{00000000-0005-0000-0000-0000DC000000}"/>
    <cellStyle name="Characteristic 2" xfId="564" xr:uid="{00000000-0005-0000-0000-0000DD000000}"/>
    <cellStyle name="CharactGroup" xfId="121" xr:uid="{00000000-0005-0000-0000-0000DE000000}"/>
    <cellStyle name="CharactNote" xfId="122" xr:uid="{00000000-0005-0000-0000-0000DF000000}"/>
    <cellStyle name="CharactNote 2" xfId="565" xr:uid="{00000000-0005-0000-0000-0000E0000000}"/>
    <cellStyle name="CharactType" xfId="123" xr:uid="{00000000-0005-0000-0000-0000E1000000}"/>
    <cellStyle name="CharactType 2" xfId="566" xr:uid="{00000000-0005-0000-0000-0000E2000000}"/>
    <cellStyle name="CharactValue" xfId="124" xr:uid="{00000000-0005-0000-0000-0000E3000000}"/>
    <cellStyle name="CharactValueNote" xfId="125" xr:uid="{00000000-0005-0000-0000-0000E4000000}"/>
    <cellStyle name="CharactValueNote 2" xfId="567" xr:uid="{00000000-0005-0000-0000-0000E5000000}"/>
    <cellStyle name="CharShortType" xfId="126" xr:uid="{00000000-0005-0000-0000-0000E6000000}"/>
    <cellStyle name="Check Cell 2" xfId="128" xr:uid="{00000000-0005-0000-0000-0000E7000000}"/>
    <cellStyle name="Check Cell 3" xfId="747" xr:uid="{00000000-0005-0000-0000-0000E8000000}"/>
    <cellStyle name="Check Cell 4" xfId="127" xr:uid="{00000000-0005-0000-0000-0000E9000000}"/>
    <cellStyle name="CIL" xfId="129" xr:uid="{00000000-0005-0000-0000-0000EA000000}"/>
    <cellStyle name="CIL 2" xfId="568" xr:uid="{00000000-0005-0000-0000-0000EB000000}"/>
    <cellStyle name="CIU" xfId="130" xr:uid="{00000000-0005-0000-0000-0000EC000000}"/>
    <cellStyle name="CIU 2" xfId="569" xr:uid="{00000000-0005-0000-0000-0000ED000000}"/>
    <cellStyle name="Comma  - Style1" xfId="132" xr:uid="{00000000-0005-0000-0000-0000EF000000}"/>
    <cellStyle name="Comma  - Style2" xfId="133" xr:uid="{00000000-0005-0000-0000-0000F0000000}"/>
    <cellStyle name="Comma  - Style3" xfId="134" xr:uid="{00000000-0005-0000-0000-0000F1000000}"/>
    <cellStyle name="Comma  - Style4" xfId="135" xr:uid="{00000000-0005-0000-0000-0000F2000000}"/>
    <cellStyle name="Comma  - Style5" xfId="136" xr:uid="{00000000-0005-0000-0000-0000F3000000}"/>
    <cellStyle name="Comma  - Style6" xfId="137" xr:uid="{00000000-0005-0000-0000-0000F4000000}"/>
    <cellStyle name="Comma  - Style7" xfId="138" xr:uid="{00000000-0005-0000-0000-0000F5000000}"/>
    <cellStyle name="Comma  - Style8" xfId="139" xr:uid="{00000000-0005-0000-0000-0000F6000000}"/>
    <cellStyle name="Comma -" xfId="131" xr:uid="{00000000-0005-0000-0000-0000EE000000}"/>
    <cellStyle name="Comma 0" xfId="140" xr:uid="{00000000-0005-0000-0000-0000F7000000}"/>
    <cellStyle name="Comma 0*" xfId="141" xr:uid="{00000000-0005-0000-0000-0000F8000000}"/>
    <cellStyle name="Comma 2" xfId="142" xr:uid="{00000000-0005-0000-0000-0000FA000000}"/>
    <cellStyle name="Comma 2 2" xfId="143" xr:uid="{00000000-0005-0000-0000-0000FB000000}"/>
    <cellStyle name="Comma 2 2 2" xfId="571" xr:uid="{00000000-0005-0000-0000-0000FC000000}"/>
    <cellStyle name="Comma 2 2 2 2" xfId="994" xr:uid="{00000000-0005-0000-0000-0000FD000000}"/>
    <cellStyle name="Comma 2 3" xfId="570" xr:uid="{00000000-0005-0000-0000-0000FD000000}"/>
    <cellStyle name="Comma 2 3 2" xfId="993" xr:uid="{00000000-0005-0000-0000-0000FE000000}"/>
    <cellStyle name="Comma 2 4" xfId="1120" xr:uid="{E9897ADB-C252-461D-86CB-C78DA83F3548}"/>
    <cellStyle name="Comma 2 5" xfId="982" xr:uid="{00000000-0005-0000-0000-0000FB000000}"/>
    <cellStyle name="Comma 2__MasterJRComps" xfId="145" xr:uid="{00000000-0005-0000-0000-0000FF000000}"/>
    <cellStyle name="Comma 2*" xfId="144" xr:uid="{00000000-0005-0000-0000-0000FE000000}"/>
    <cellStyle name="Comma 3" xfId="146" xr:uid="{00000000-0005-0000-0000-000000010000}"/>
    <cellStyle name="Comma 3 2" xfId="147" xr:uid="{00000000-0005-0000-0000-000001010000}"/>
    <cellStyle name="Comma 3 2 2" xfId="573" xr:uid="{00000000-0005-0000-0000-000002010000}"/>
    <cellStyle name="Comma 3 2 2 2" xfId="996" xr:uid="{00000000-0005-0000-0000-000003010000}"/>
    <cellStyle name="Comma 3 2 3" xfId="984" xr:uid="{00000000-0005-0000-0000-000002010000}"/>
    <cellStyle name="Comma 3 3" xfId="148" xr:uid="{00000000-0005-0000-0000-000003010000}"/>
    <cellStyle name="Comma 3 3 2" xfId="574" xr:uid="{00000000-0005-0000-0000-000004010000}"/>
    <cellStyle name="Comma 3 3 2 2" xfId="997" xr:uid="{00000000-0005-0000-0000-000005010000}"/>
    <cellStyle name="Comma 3 3 3" xfId="985" xr:uid="{00000000-0005-0000-0000-000004010000}"/>
    <cellStyle name="Comma 3 4" xfId="572" xr:uid="{00000000-0005-0000-0000-000005010000}"/>
    <cellStyle name="Comma 3 4 2" xfId="995" xr:uid="{00000000-0005-0000-0000-000006010000}"/>
    <cellStyle name="Comma 3 5" xfId="983" xr:uid="{00000000-0005-0000-0000-000001010000}"/>
    <cellStyle name="Comma 3*" xfId="149" xr:uid="{00000000-0005-0000-0000-000006010000}"/>
    <cellStyle name="Comma 4" xfId="150" xr:uid="{00000000-0005-0000-0000-000007010000}"/>
    <cellStyle name="Comma 4 2" xfId="575" xr:uid="{00000000-0005-0000-0000-000008010000}"/>
    <cellStyle name="Comma 4 2 2" xfId="998" xr:uid="{00000000-0005-0000-0000-000009010000}"/>
    <cellStyle name="Comma 4 3" xfId="986" xr:uid="{00000000-0005-0000-0000-000008010000}"/>
    <cellStyle name="Comma 5" xfId="151" xr:uid="{00000000-0005-0000-0000-000009010000}"/>
    <cellStyle name="Comma 5 2" xfId="576" xr:uid="{00000000-0005-0000-0000-00000A010000}"/>
    <cellStyle name="Comma 5 2 2" xfId="999" xr:uid="{00000000-0005-0000-0000-00000B010000}"/>
    <cellStyle name="Comma 5 3" xfId="987" xr:uid="{00000000-0005-0000-0000-00000A010000}"/>
    <cellStyle name="Comma 6" xfId="1121" xr:uid="{85F5C6AC-8F64-4BBF-9BD8-56B3B9D414CB}"/>
    <cellStyle name="Comma*" xfId="152" xr:uid="{00000000-0005-0000-0000-00000B010000}"/>
    <cellStyle name="Comma0" xfId="153" xr:uid="{00000000-0005-0000-0000-00000C010000}"/>
    <cellStyle name="Comma0 - Modelo1" xfId="154" xr:uid="{00000000-0005-0000-0000-00000D010000}"/>
    <cellStyle name="Comma0 - Style1" xfId="155" xr:uid="{00000000-0005-0000-0000-00000E010000}"/>
    <cellStyle name="Comma1 - Modelo2" xfId="156" xr:uid="{00000000-0005-0000-0000-00000F010000}"/>
    <cellStyle name="Comma1 - Style2" xfId="157" xr:uid="{00000000-0005-0000-0000-000010010000}"/>
    <cellStyle name="Condition" xfId="158" xr:uid="{00000000-0005-0000-0000-000011010000}"/>
    <cellStyle name="Condition 2" xfId="577" xr:uid="{00000000-0005-0000-0000-000012010000}"/>
    <cellStyle name="CondMandatory" xfId="159" xr:uid="{00000000-0005-0000-0000-000013010000}"/>
    <cellStyle name="CondMandatory 2" xfId="578" xr:uid="{00000000-0005-0000-0000-000014010000}"/>
    <cellStyle name="Content1" xfId="160" xr:uid="{00000000-0005-0000-0000-000015010000}"/>
    <cellStyle name="Content1 2" xfId="579" xr:uid="{00000000-0005-0000-0000-000016010000}"/>
    <cellStyle name="Content2" xfId="161" xr:uid="{00000000-0005-0000-0000-000017010000}"/>
    <cellStyle name="Content3" xfId="162" xr:uid="{00000000-0005-0000-0000-000018010000}"/>
    <cellStyle name="Cover Date" xfId="163" xr:uid="{00000000-0005-0000-0000-000019010000}"/>
    <cellStyle name="Cover Date 2" xfId="580" xr:uid="{00000000-0005-0000-0000-00001A010000}"/>
    <cellStyle name="Cover Subtitle" xfId="164" xr:uid="{00000000-0005-0000-0000-00001B010000}"/>
    <cellStyle name="Cover Subtitle 2" xfId="581" xr:uid="{00000000-0005-0000-0000-00001C010000}"/>
    <cellStyle name="Cover Title" xfId="165" xr:uid="{00000000-0005-0000-0000-00001D010000}"/>
    <cellStyle name="Cover Title 2" xfId="582" xr:uid="{00000000-0005-0000-0000-00001E010000}"/>
    <cellStyle name="Currency 0" xfId="166" xr:uid="{00000000-0005-0000-0000-00001F010000}"/>
    <cellStyle name="Currency 2" xfId="167" xr:uid="{00000000-0005-0000-0000-000020010000}"/>
    <cellStyle name="Currency 2 2" xfId="168" xr:uid="{00000000-0005-0000-0000-000021010000}"/>
    <cellStyle name="Currency 2 2 2" xfId="584" xr:uid="{00000000-0005-0000-0000-000022010000}"/>
    <cellStyle name="Currency 2 3" xfId="169" xr:uid="{00000000-0005-0000-0000-000023010000}"/>
    <cellStyle name="Currency 2 3 2" xfId="585" xr:uid="{00000000-0005-0000-0000-000024010000}"/>
    <cellStyle name="Currency 2 4" xfId="583" xr:uid="{00000000-0005-0000-0000-000025010000}"/>
    <cellStyle name="Currency 2 4 2" xfId="1000" xr:uid="{00000000-0005-0000-0000-000026010000}"/>
    <cellStyle name="Currency 2 5" xfId="988" xr:uid="{00000000-0005-0000-0000-000021010000}"/>
    <cellStyle name="Currency 2_% Change" xfId="171" xr:uid="{00000000-0005-0000-0000-000027010000}"/>
    <cellStyle name="Currency 2*" xfId="170" xr:uid="{00000000-0005-0000-0000-000026010000}"/>
    <cellStyle name="Currency 3*" xfId="172" xr:uid="{00000000-0005-0000-0000-000028010000}"/>
    <cellStyle name="Currency*" xfId="173" xr:uid="{00000000-0005-0000-0000-000029010000}"/>
    <cellStyle name="Currency0" xfId="174" xr:uid="{00000000-0005-0000-0000-00002A010000}"/>
    <cellStyle name="Date" xfId="175" xr:uid="{00000000-0005-0000-0000-00002B010000}"/>
    <cellStyle name="Date Aligned" xfId="176" xr:uid="{00000000-0005-0000-0000-00002C010000}"/>
    <cellStyle name="Date Aligned*" xfId="177" xr:uid="{00000000-0005-0000-0000-00002D010000}"/>
    <cellStyle name="Description" xfId="178" xr:uid="{00000000-0005-0000-0000-00002F010000}"/>
    <cellStyle name="Dia" xfId="179" xr:uid="{00000000-0005-0000-0000-000030010000}"/>
    <cellStyle name="Dia 2" xfId="586" xr:uid="{00000000-0005-0000-0000-000031010000}"/>
    <cellStyle name="DistributionType" xfId="180" xr:uid="{00000000-0005-0000-0000-000032010000}"/>
    <cellStyle name="DistributionType 2" xfId="587" xr:uid="{00000000-0005-0000-0000-000033010000}"/>
    <cellStyle name="Dotted Line" xfId="181" xr:uid="{00000000-0005-0000-0000-000034010000}"/>
    <cellStyle name="Encabez1" xfId="182" xr:uid="{00000000-0005-0000-0000-000035010000}"/>
    <cellStyle name="Encabez1 2" xfId="588" xr:uid="{00000000-0005-0000-0000-000036010000}"/>
    <cellStyle name="Encabez2" xfId="183" xr:uid="{00000000-0005-0000-0000-000037010000}"/>
    <cellStyle name="Encabez2 2" xfId="589" xr:uid="{00000000-0005-0000-0000-000038010000}"/>
    <cellStyle name="Euro" xfId="184" xr:uid="{00000000-0005-0000-0000-000039010000}"/>
    <cellStyle name="Euro 2" xfId="185" xr:uid="{00000000-0005-0000-0000-00003A010000}"/>
    <cellStyle name="Euro 3" xfId="590" xr:uid="{00000000-0005-0000-0000-00003B010000}"/>
    <cellStyle name="Explanatory Text 2" xfId="187" xr:uid="{00000000-0005-0000-0000-00003C010000}"/>
    <cellStyle name="Explanatory Text 3" xfId="748" xr:uid="{00000000-0005-0000-0000-00003D010000}"/>
    <cellStyle name="Explanatory Text 4" xfId="186" xr:uid="{00000000-0005-0000-0000-00003E010000}"/>
    <cellStyle name="F2" xfId="188" xr:uid="{00000000-0005-0000-0000-00003F010000}"/>
    <cellStyle name="F2 2" xfId="591" xr:uid="{00000000-0005-0000-0000-000040010000}"/>
    <cellStyle name="F3" xfId="189" xr:uid="{00000000-0005-0000-0000-000041010000}"/>
    <cellStyle name="F3 2" xfId="592" xr:uid="{00000000-0005-0000-0000-000042010000}"/>
    <cellStyle name="F4" xfId="190" xr:uid="{00000000-0005-0000-0000-000043010000}"/>
    <cellStyle name="F4 2" xfId="593" xr:uid="{00000000-0005-0000-0000-000044010000}"/>
    <cellStyle name="F5" xfId="191" xr:uid="{00000000-0005-0000-0000-000045010000}"/>
    <cellStyle name="F5 2" xfId="594" xr:uid="{00000000-0005-0000-0000-000046010000}"/>
    <cellStyle name="F6" xfId="192" xr:uid="{00000000-0005-0000-0000-000047010000}"/>
    <cellStyle name="F6 2" xfId="595" xr:uid="{00000000-0005-0000-0000-000048010000}"/>
    <cellStyle name="F7" xfId="193" xr:uid="{00000000-0005-0000-0000-000049010000}"/>
    <cellStyle name="F7 2" xfId="596" xr:uid="{00000000-0005-0000-0000-00004A010000}"/>
    <cellStyle name="F8" xfId="194" xr:uid="{00000000-0005-0000-0000-00004B010000}"/>
    <cellStyle name="F8 2" xfId="597" xr:uid="{00000000-0005-0000-0000-00004C010000}"/>
    <cellStyle name="Fijo" xfId="195" xr:uid="{00000000-0005-0000-0000-00004D010000}"/>
    <cellStyle name="Fijo 2" xfId="598" xr:uid="{00000000-0005-0000-0000-00004E010000}"/>
    <cellStyle name="Financiero" xfId="196" xr:uid="{00000000-0005-0000-0000-00004F010000}"/>
    <cellStyle name="Financiero 2" xfId="599" xr:uid="{00000000-0005-0000-0000-000050010000}"/>
    <cellStyle name="Fixed" xfId="197" xr:uid="{00000000-0005-0000-0000-000051010000}"/>
    <cellStyle name="Flag" xfId="198" xr:uid="{00000000-0005-0000-0000-000052010000}"/>
    <cellStyle name="Flash" xfId="199" xr:uid="{00000000-0005-0000-0000-000053010000}"/>
    <cellStyle name="Fonts" xfId="200" xr:uid="{00000000-0005-0000-0000-000054010000}"/>
    <cellStyle name="Footer SBILogo1" xfId="201" xr:uid="{00000000-0005-0000-0000-000055010000}"/>
    <cellStyle name="Footer SBILogo1 2" xfId="600" xr:uid="{00000000-0005-0000-0000-000056010000}"/>
    <cellStyle name="Footer SBILogo2" xfId="202" xr:uid="{00000000-0005-0000-0000-000057010000}"/>
    <cellStyle name="Footnote" xfId="203" xr:uid="{00000000-0005-0000-0000-000058010000}"/>
    <cellStyle name="footnote ref" xfId="204" xr:uid="{00000000-0005-0000-0000-000059010000}"/>
    <cellStyle name="Footnote Reference" xfId="205" xr:uid="{00000000-0005-0000-0000-00005A010000}"/>
    <cellStyle name="footnote text" xfId="206" xr:uid="{00000000-0005-0000-0000-00005B010000}"/>
    <cellStyle name="Footnote_% Change" xfId="207" xr:uid="{00000000-0005-0000-0000-00005C010000}"/>
    <cellStyle name="General" xfId="208" xr:uid="{00000000-0005-0000-0000-00005D010000}"/>
    <cellStyle name="General 2" xfId="209" xr:uid="{00000000-0005-0000-0000-00005E010000}"/>
    <cellStyle name="General 2 2" xfId="602" xr:uid="{00000000-0005-0000-0000-00005F010000}"/>
    <cellStyle name="General 3" xfId="601" xr:uid="{00000000-0005-0000-0000-000060010000}"/>
    <cellStyle name="Good 2" xfId="211" xr:uid="{00000000-0005-0000-0000-000061010000}"/>
    <cellStyle name="Good 3" xfId="749" xr:uid="{00000000-0005-0000-0000-000062010000}"/>
    <cellStyle name="Good 4" xfId="210" xr:uid="{00000000-0005-0000-0000-000063010000}"/>
    <cellStyle name="Grey" xfId="212" xr:uid="{00000000-0005-0000-0000-000064010000}"/>
    <cellStyle name="Grey 2" xfId="603" xr:uid="{00000000-0005-0000-0000-000065010000}"/>
    <cellStyle name="Group" xfId="213" xr:uid="{00000000-0005-0000-0000-000066010000}"/>
    <cellStyle name="Group 2" xfId="604" xr:uid="{00000000-0005-0000-0000-000067010000}"/>
    <cellStyle name="GroupNote" xfId="214" xr:uid="{00000000-0005-0000-0000-000068010000}"/>
    <cellStyle name="Hard Percent" xfId="215" xr:uid="{00000000-0005-0000-0000-000069010000}"/>
    <cellStyle name="Header" xfId="216" xr:uid="{00000000-0005-0000-0000-00006A010000}"/>
    <cellStyle name="Header Draft Stamp" xfId="217" xr:uid="{00000000-0005-0000-0000-00006B010000}"/>
    <cellStyle name="Header_% Change" xfId="218" xr:uid="{00000000-0005-0000-0000-00006C010000}"/>
    <cellStyle name="Header1" xfId="219" xr:uid="{00000000-0005-0000-0000-00006D010000}"/>
    <cellStyle name="Header2" xfId="220" xr:uid="{00000000-0005-0000-0000-00006E010000}"/>
    <cellStyle name="HeaderLabel" xfId="221" xr:uid="{00000000-0005-0000-0000-00006F010000}"/>
    <cellStyle name="HeaderText" xfId="222" xr:uid="{00000000-0005-0000-0000-000070010000}"/>
    <cellStyle name="Heading" xfId="223" xr:uid="{00000000-0005-0000-0000-000071010000}"/>
    <cellStyle name="Heading 1 10" xfId="836" xr:uid="{00000000-0005-0000-0000-000072010000}"/>
    <cellStyle name="Heading 1 11" xfId="224" xr:uid="{00000000-0005-0000-0000-000073010000}"/>
    <cellStyle name="Heading 1 2" xfId="225" xr:uid="{00000000-0005-0000-0000-000074010000}"/>
    <cellStyle name="Heading 1 2 2" xfId="226" xr:uid="{00000000-0005-0000-0000-000075010000}"/>
    <cellStyle name="Heading 1 2_asset sales" xfId="227" xr:uid="{00000000-0005-0000-0000-000076010000}"/>
    <cellStyle name="Heading 1 3" xfId="228" xr:uid="{00000000-0005-0000-0000-000077010000}"/>
    <cellStyle name="Heading 1 4" xfId="229" xr:uid="{00000000-0005-0000-0000-000078010000}"/>
    <cellStyle name="Heading 1 5" xfId="750" xr:uid="{00000000-0005-0000-0000-000079010000}"/>
    <cellStyle name="Heading 1 6" xfId="765" xr:uid="{00000000-0005-0000-0000-00007A010000}"/>
    <cellStyle name="Heading 1 7" xfId="780" xr:uid="{00000000-0005-0000-0000-00007B010000}"/>
    <cellStyle name="Heading 1 8" xfId="837" xr:uid="{00000000-0005-0000-0000-00007C010000}"/>
    <cellStyle name="Heading 1 9" xfId="823" xr:uid="{00000000-0005-0000-0000-00007D010000}"/>
    <cellStyle name="Heading 1 Above" xfId="230" xr:uid="{00000000-0005-0000-0000-00007E010000}"/>
    <cellStyle name="Heading 1+" xfId="231" xr:uid="{00000000-0005-0000-0000-00007F010000}"/>
    <cellStyle name="Heading 1+ 2" xfId="605" xr:uid="{00000000-0005-0000-0000-000080010000}"/>
    <cellStyle name="Heading 2 2" xfId="233" xr:uid="{00000000-0005-0000-0000-000081010000}"/>
    <cellStyle name="Heading 2 3" xfId="234" xr:uid="{00000000-0005-0000-0000-000082010000}"/>
    <cellStyle name="Heading 2 4" xfId="751" xr:uid="{00000000-0005-0000-0000-000083010000}"/>
    <cellStyle name="Heading 2 5" xfId="232" xr:uid="{00000000-0005-0000-0000-000084010000}"/>
    <cellStyle name="Heading 2 Below" xfId="235" xr:uid="{00000000-0005-0000-0000-000085010000}"/>
    <cellStyle name="Heading 2+" xfId="236" xr:uid="{00000000-0005-0000-0000-000086010000}"/>
    <cellStyle name="Heading 2+ 2" xfId="606" xr:uid="{00000000-0005-0000-0000-000087010000}"/>
    <cellStyle name="Heading 3 2" xfId="238" xr:uid="{00000000-0005-0000-0000-000088010000}"/>
    <cellStyle name="Heading 3 3" xfId="239" xr:uid="{00000000-0005-0000-0000-000089010000}"/>
    <cellStyle name="Heading 3 4" xfId="752" xr:uid="{00000000-0005-0000-0000-00008A010000}"/>
    <cellStyle name="Heading 3 5" xfId="237" xr:uid="{00000000-0005-0000-0000-00008B010000}"/>
    <cellStyle name="Heading 3+" xfId="240" xr:uid="{00000000-0005-0000-0000-00008C010000}"/>
    <cellStyle name="Heading 4 2" xfId="242" xr:uid="{00000000-0005-0000-0000-00008D010000}"/>
    <cellStyle name="Heading 4 3" xfId="243" xr:uid="{00000000-0005-0000-0000-00008E010000}"/>
    <cellStyle name="Heading 4 4" xfId="753" xr:uid="{00000000-0005-0000-0000-00008F010000}"/>
    <cellStyle name="Heading 4 5" xfId="241" xr:uid="{00000000-0005-0000-0000-000090010000}"/>
    <cellStyle name="Heading 5" xfId="244" xr:uid="{00000000-0005-0000-0000-000091010000}"/>
    <cellStyle name="Heading 6" xfId="245" xr:uid="{00000000-0005-0000-0000-000092010000}"/>
    <cellStyle name="Heading 7" xfId="246" xr:uid="{00000000-0005-0000-0000-000093010000}"/>
    <cellStyle name="Heading 8" xfId="247" xr:uid="{00000000-0005-0000-0000-000094010000}"/>
    <cellStyle name="Heading1" xfId="248" xr:uid="{00000000-0005-0000-0000-000095010000}"/>
    <cellStyle name="Heading2" xfId="249" xr:uid="{00000000-0005-0000-0000-000096010000}"/>
    <cellStyle name="Heading3" xfId="250" xr:uid="{00000000-0005-0000-0000-000097010000}"/>
    <cellStyle name="Heading4" xfId="251" xr:uid="{00000000-0005-0000-0000-000098010000}"/>
    <cellStyle name="Heading5" xfId="252" xr:uid="{00000000-0005-0000-0000-000099010000}"/>
    <cellStyle name="Horizontal" xfId="253" xr:uid="{00000000-0005-0000-0000-00009A010000}"/>
    <cellStyle name="Hyperlink 2" xfId="3" xr:uid="{00000000-0005-0000-0000-00009B010000}"/>
    <cellStyle name="Hyperlink 2 2" xfId="255" xr:uid="{00000000-0005-0000-0000-00009C010000}"/>
    <cellStyle name="Hyperlink 2 2 2" xfId="1122" xr:uid="{27B5DEE3-D787-45D8-8555-4C96CCE9DD30}"/>
    <cellStyle name="Hyperlink 2 3" xfId="254" xr:uid="{00000000-0005-0000-0000-00009D010000}"/>
    <cellStyle name="Hyperlink 2 3 2" xfId="1118" xr:uid="{883CB9CF-3D60-45A3-B579-917AD01933B2}"/>
    <cellStyle name="Hyperlink 3" xfId="531" xr:uid="{00000000-0005-0000-0000-00009E010000}"/>
    <cellStyle name="Hyperlink 4" xfId="709" xr:uid="{00000000-0005-0000-0000-00009F010000}"/>
    <cellStyle name="Information" xfId="256" xr:uid="{00000000-0005-0000-0000-0000A0010000}"/>
    <cellStyle name="Input [yellow]" xfId="258" xr:uid="{00000000-0005-0000-0000-0000A1010000}"/>
    <cellStyle name="Input [yellow] 2" xfId="607" xr:uid="{00000000-0005-0000-0000-0000A2010000}"/>
    <cellStyle name="Input 10" xfId="259" xr:uid="{00000000-0005-0000-0000-0000A3010000}"/>
    <cellStyle name="Input 11" xfId="260" xr:uid="{00000000-0005-0000-0000-0000A4010000}"/>
    <cellStyle name="Input 12" xfId="261" xr:uid="{00000000-0005-0000-0000-0000A5010000}"/>
    <cellStyle name="Input 13" xfId="262" xr:uid="{00000000-0005-0000-0000-0000A6010000}"/>
    <cellStyle name="Input 14" xfId="263" xr:uid="{00000000-0005-0000-0000-0000A7010000}"/>
    <cellStyle name="Input 15" xfId="264" xr:uid="{00000000-0005-0000-0000-0000A8010000}"/>
    <cellStyle name="Input 16" xfId="265" xr:uid="{00000000-0005-0000-0000-0000A9010000}"/>
    <cellStyle name="Input 17" xfId="266" xr:uid="{00000000-0005-0000-0000-0000AA010000}"/>
    <cellStyle name="Input 18" xfId="267" xr:uid="{00000000-0005-0000-0000-0000AB010000}"/>
    <cellStyle name="Input 19" xfId="268" xr:uid="{00000000-0005-0000-0000-0000AC010000}"/>
    <cellStyle name="Input 2" xfId="269" xr:uid="{00000000-0005-0000-0000-0000AD010000}"/>
    <cellStyle name="Input 20" xfId="754" xr:uid="{00000000-0005-0000-0000-0000AE010000}"/>
    <cellStyle name="Input 21" xfId="766" xr:uid="{00000000-0005-0000-0000-0000AF010000}"/>
    <cellStyle name="Input 22" xfId="781" xr:uid="{00000000-0005-0000-0000-0000B0010000}"/>
    <cellStyle name="Input 23" xfId="839" xr:uid="{00000000-0005-0000-0000-0000B1010000}"/>
    <cellStyle name="Input 24" xfId="845" xr:uid="{00000000-0005-0000-0000-0000B2010000}"/>
    <cellStyle name="Input 25" xfId="838" xr:uid="{00000000-0005-0000-0000-0000B3010000}"/>
    <cellStyle name="Input 26" xfId="846" xr:uid="{00000000-0005-0000-0000-0000B4010000}"/>
    <cellStyle name="Input 27" xfId="840" xr:uid="{00000000-0005-0000-0000-0000B5010000}"/>
    <cellStyle name="Input 28" xfId="847" xr:uid="{00000000-0005-0000-0000-0000B6010000}"/>
    <cellStyle name="Input 29" xfId="841" xr:uid="{00000000-0005-0000-0000-0000B7010000}"/>
    <cellStyle name="Input 3" xfId="270" xr:uid="{00000000-0005-0000-0000-0000B8010000}"/>
    <cellStyle name="Input 30" xfId="889" xr:uid="{00000000-0005-0000-0000-0000B9010000}"/>
    <cellStyle name="Input 31" xfId="893" xr:uid="{00000000-0005-0000-0000-0000BA010000}"/>
    <cellStyle name="Input 32" xfId="917" xr:uid="{00000000-0005-0000-0000-0000BB010000}"/>
    <cellStyle name="Input 33" xfId="922" xr:uid="{00000000-0005-0000-0000-0000BC010000}"/>
    <cellStyle name="Input 34" xfId="916" xr:uid="{00000000-0005-0000-0000-0000BD010000}"/>
    <cellStyle name="Input 35" xfId="960" xr:uid="{00000000-0005-0000-0000-0000BE010000}"/>
    <cellStyle name="Input 36" xfId="965" xr:uid="{00000000-0005-0000-0000-0000BF010000}"/>
    <cellStyle name="Input 37" xfId="961" xr:uid="{00000000-0005-0000-0000-0000C0010000}"/>
    <cellStyle name="Input 38" xfId="955" xr:uid="{00000000-0005-0000-0000-0000C1010000}"/>
    <cellStyle name="Input 39" xfId="257" xr:uid="{00000000-0005-0000-0000-0000C2010000}"/>
    <cellStyle name="Input 4" xfId="271" xr:uid="{00000000-0005-0000-0000-0000C3010000}"/>
    <cellStyle name="Input 40" xfId="990" xr:uid="{00000000-0005-0000-0000-000061040000}"/>
    <cellStyle name="Input 41" xfId="991" xr:uid="{00000000-0005-0000-0000-000096040000}"/>
    <cellStyle name="Input 5" xfId="272" xr:uid="{00000000-0005-0000-0000-0000C4010000}"/>
    <cellStyle name="Input 6" xfId="273" xr:uid="{00000000-0005-0000-0000-0000C5010000}"/>
    <cellStyle name="Input 7" xfId="274" xr:uid="{00000000-0005-0000-0000-0000C6010000}"/>
    <cellStyle name="Input 8" xfId="275" xr:uid="{00000000-0005-0000-0000-0000C7010000}"/>
    <cellStyle name="Input 9" xfId="276" xr:uid="{00000000-0005-0000-0000-0000C8010000}"/>
    <cellStyle name="Input Currency" xfId="277" xr:uid="{00000000-0005-0000-0000-0000C9010000}"/>
    <cellStyle name="Input Currency 2" xfId="278" xr:uid="{00000000-0005-0000-0000-0000CA010000}"/>
    <cellStyle name="Input Multiple" xfId="279" xr:uid="{00000000-0005-0000-0000-0000CB010000}"/>
    <cellStyle name="Input Percent" xfId="280" xr:uid="{00000000-0005-0000-0000-0000CC010000}"/>
    <cellStyle name="LabelIntersect" xfId="281" xr:uid="{00000000-0005-0000-0000-0000CD010000}"/>
    <cellStyle name="LabelLeft" xfId="282" xr:uid="{00000000-0005-0000-0000-0000CE010000}"/>
    <cellStyle name="LabelTop" xfId="283" xr:uid="{00000000-0005-0000-0000-0000CF010000}"/>
    <cellStyle name="Level" xfId="284" xr:uid="{00000000-0005-0000-0000-0000D0010000}"/>
    <cellStyle name="Level 2" xfId="608" xr:uid="{00000000-0005-0000-0000-0000D1010000}"/>
    <cellStyle name="Linked Cell 2" xfId="286" xr:uid="{00000000-0005-0000-0000-0000D2010000}"/>
    <cellStyle name="Linked Cell 3" xfId="755" xr:uid="{00000000-0005-0000-0000-0000D3010000}"/>
    <cellStyle name="Linked Cell 4" xfId="285" xr:uid="{00000000-0005-0000-0000-0000D4010000}"/>
    <cellStyle name="Mik" xfId="287" xr:uid="{00000000-0005-0000-0000-0000D5010000}"/>
    <cellStyle name="Mik 2" xfId="288" xr:uid="{00000000-0005-0000-0000-0000D6010000}"/>
    <cellStyle name="Mik 2 2" xfId="610" xr:uid="{00000000-0005-0000-0000-0000D7010000}"/>
    <cellStyle name="Mik 3" xfId="609" xr:uid="{00000000-0005-0000-0000-0000D8010000}"/>
    <cellStyle name="Mik_Fiscal Tables" xfId="289" xr:uid="{00000000-0005-0000-0000-0000D9010000}"/>
    <cellStyle name="Millares [0]_10 AVERIAS MASIVAS + ANT" xfId="290" xr:uid="{00000000-0005-0000-0000-0000DA010000}"/>
    <cellStyle name="Millares_10 AVERIAS MASIVAS + ANT" xfId="291" xr:uid="{00000000-0005-0000-0000-0000DB010000}"/>
    <cellStyle name="Moneda [0]_Clasif por Diferencial" xfId="292" xr:uid="{00000000-0005-0000-0000-0000DC010000}"/>
    <cellStyle name="Moneda_Clasif por Diferencial" xfId="293" xr:uid="{00000000-0005-0000-0000-0000DD010000}"/>
    <cellStyle name="MS_English" xfId="294" xr:uid="{00000000-0005-0000-0000-0000DE010000}"/>
    <cellStyle name="Multiple" xfId="295" xr:uid="{00000000-0005-0000-0000-0000DF010000}"/>
    <cellStyle name="MultipleBelow" xfId="296" xr:uid="{00000000-0005-0000-0000-0000E0010000}"/>
    <cellStyle name="N" xfId="297" xr:uid="{00000000-0005-0000-0000-0000E1010000}"/>
    <cellStyle name="N 2" xfId="298" xr:uid="{00000000-0005-0000-0000-0000E2010000}"/>
    <cellStyle name="N 2 2" xfId="612" xr:uid="{00000000-0005-0000-0000-0000E3010000}"/>
    <cellStyle name="N 3" xfId="611" xr:uid="{00000000-0005-0000-0000-0000E4010000}"/>
    <cellStyle name="Neutral 2" xfId="300" xr:uid="{00000000-0005-0000-0000-0000E5010000}"/>
    <cellStyle name="Neutral 3" xfId="756" xr:uid="{00000000-0005-0000-0000-0000E6010000}"/>
    <cellStyle name="Neutral 4" xfId="299" xr:uid="{00000000-0005-0000-0000-0000E7010000}"/>
    <cellStyle name="no dec" xfId="301" xr:uid="{00000000-0005-0000-0000-0000E8010000}"/>
    <cellStyle name="Normal" xfId="0" builtinId="0"/>
    <cellStyle name="Normal - Style1" xfId="302" xr:uid="{00000000-0005-0000-0000-0000EA010000}"/>
    <cellStyle name="Normal - Style1 2" xfId="303" xr:uid="{00000000-0005-0000-0000-0000EB010000}"/>
    <cellStyle name="Normal - Style2" xfId="304" xr:uid="{00000000-0005-0000-0000-0000EC010000}"/>
    <cellStyle name="Normal - Style3" xfId="305" xr:uid="{00000000-0005-0000-0000-0000ED010000}"/>
    <cellStyle name="Normal - Style4" xfId="306" xr:uid="{00000000-0005-0000-0000-0000EE010000}"/>
    <cellStyle name="Normal - Style5" xfId="307" xr:uid="{00000000-0005-0000-0000-0000EF010000}"/>
    <cellStyle name="Normal 0" xfId="308" xr:uid="{00000000-0005-0000-0000-0000F0010000}"/>
    <cellStyle name="Normal 10" xfId="309" xr:uid="{00000000-0005-0000-0000-0000F1010000}"/>
    <cellStyle name="Normal 10 2" xfId="613" xr:uid="{00000000-0005-0000-0000-0000F2010000}"/>
    <cellStyle name="Normal 10 4" xfId="4" xr:uid="{00000000-0005-0000-0000-0000F3010000}"/>
    <cellStyle name="Normal 100" xfId="864" xr:uid="{00000000-0005-0000-0000-0000F4010000}"/>
    <cellStyle name="Normal 101" xfId="865" xr:uid="{00000000-0005-0000-0000-0000F5010000}"/>
    <cellStyle name="Normal 102" xfId="866" xr:uid="{00000000-0005-0000-0000-0000F6010000}"/>
    <cellStyle name="Normal 102 2" xfId="11" xr:uid="{00000000-0005-0000-0000-0000F7010000}"/>
    <cellStyle name="Normal 103" xfId="868" xr:uid="{00000000-0005-0000-0000-0000F8010000}"/>
    <cellStyle name="Normal 103 2" xfId="1061" xr:uid="{00000000-0005-0000-0000-0000F7010000}"/>
    <cellStyle name="Normal 104" xfId="869" xr:uid="{00000000-0005-0000-0000-0000F9010000}"/>
    <cellStyle name="Normal 105" xfId="874" xr:uid="{00000000-0005-0000-0000-0000FA010000}"/>
    <cellStyle name="Normal 106" xfId="892" xr:uid="{00000000-0005-0000-0000-0000FB010000}"/>
    <cellStyle name="Normal 107" xfId="873" xr:uid="{00000000-0005-0000-0000-0000FC010000}"/>
    <cellStyle name="Normal 108" xfId="885" xr:uid="{00000000-0005-0000-0000-0000FD010000}"/>
    <cellStyle name="Normal 109" xfId="886" xr:uid="{00000000-0005-0000-0000-0000FE010000}"/>
    <cellStyle name="Normal 11" xfId="310" xr:uid="{00000000-0005-0000-0000-0000FF010000}"/>
    <cellStyle name="Normal 11 2" xfId="614" xr:uid="{00000000-0005-0000-0000-000000020000}"/>
    <cellStyle name="Normal 110" xfId="887" xr:uid="{00000000-0005-0000-0000-000001020000}"/>
    <cellStyle name="Normal 111" xfId="888" xr:uid="{00000000-0005-0000-0000-000002020000}"/>
    <cellStyle name="Normal 112" xfId="890" xr:uid="{00000000-0005-0000-0000-000003020000}"/>
    <cellStyle name="Normal 112 2" xfId="1075" xr:uid="{00000000-0005-0000-0000-000002020000}"/>
    <cellStyle name="Normal 113" xfId="894" xr:uid="{00000000-0005-0000-0000-000004020000}"/>
    <cellStyle name="Normal 113 2" xfId="1077" xr:uid="{00000000-0005-0000-0000-000003020000}"/>
    <cellStyle name="Normal 114" xfId="895" xr:uid="{00000000-0005-0000-0000-000005020000}"/>
    <cellStyle name="Normal 114 2" xfId="1078" xr:uid="{00000000-0005-0000-0000-000004020000}"/>
    <cellStyle name="Normal 115" xfId="896" xr:uid="{00000000-0005-0000-0000-000006020000}"/>
    <cellStyle name="Normal 115 2" xfId="1079" xr:uid="{00000000-0005-0000-0000-000005020000}"/>
    <cellStyle name="Normal 116" xfId="897" xr:uid="{00000000-0005-0000-0000-000007020000}"/>
    <cellStyle name="Normal 116 2" xfId="1080" xr:uid="{00000000-0005-0000-0000-000006020000}"/>
    <cellStyle name="Normal 117" xfId="898" xr:uid="{00000000-0005-0000-0000-000008020000}"/>
    <cellStyle name="Normal 117 2" xfId="1081" xr:uid="{00000000-0005-0000-0000-000007020000}"/>
    <cellStyle name="Normal 118" xfId="899" xr:uid="{00000000-0005-0000-0000-000009020000}"/>
    <cellStyle name="Normal 119" xfId="903" xr:uid="{00000000-0005-0000-0000-00000A020000}"/>
    <cellStyle name="Normal 12" xfId="311" xr:uid="{00000000-0005-0000-0000-00000B020000}"/>
    <cellStyle name="Normal 12 2" xfId="615" xr:uid="{00000000-0005-0000-0000-00000C020000}"/>
    <cellStyle name="Normal 120" xfId="921" xr:uid="{00000000-0005-0000-0000-00000D020000}"/>
    <cellStyle name="Normal 121" xfId="923" xr:uid="{00000000-0005-0000-0000-00000E020000}"/>
    <cellStyle name="Normal 122" xfId="924" xr:uid="{00000000-0005-0000-0000-00000F020000}"/>
    <cellStyle name="Normal 123" xfId="919" xr:uid="{00000000-0005-0000-0000-000010020000}"/>
    <cellStyle name="Normal 124" xfId="918" xr:uid="{00000000-0005-0000-0000-000011020000}"/>
    <cellStyle name="Normal 125" xfId="915" xr:uid="{00000000-0005-0000-0000-000012020000}"/>
    <cellStyle name="Normal 126" xfId="914" xr:uid="{00000000-0005-0000-0000-000013020000}"/>
    <cellStyle name="Normal 126 2" xfId="1095" xr:uid="{00000000-0005-0000-0000-000012020000}"/>
    <cellStyle name="Normal 127" xfId="925" xr:uid="{00000000-0005-0000-0000-000014020000}"/>
    <cellStyle name="Normal 127 2" xfId="1097" xr:uid="{00000000-0005-0000-0000-000013020000}"/>
    <cellStyle name="Normal 128" xfId="926" xr:uid="{00000000-0005-0000-0000-000015020000}"/>
    <cellStyle name="Normal 128 2" xfId="1098" xr:uid="{00000000-0005-0000-0000-000014020000}"/>
    <cellStyle name="Normal 129" xfId="927" xr:uid="{00000000-0005-0000-0000-000016020000}"/>
    <cellStyle name="Normal 13" xfId="312" xr:uid="{00000000-0005-0000-0000-000017020000}"/>
    <cellStyle name="Normal 13 2" xfId="616" xr:uid="{00000000-0005-0000-0000-000018020000}"/>
    <cellStyle name="Normal 130" xfId="929" xr:uid="{00000000-0005-0000-0000-000019020000}"/>
    <cellStyle name="Normal 131" xfId="931" xr:uid="{00000000-0005-0000-0000-00001A020000}"/>
    <cellStyle name="Normal 132" xfId="932" xr:uid="{00000000-0005-0000-0000-00001B020000}"/>
    <cellStyle name="Normal 133" xfId="928" xr:uid="{00000000-0005-0000-0000-00001C020000}"/>
    <cellStyle name="Normal 134" xfId="933" xr:uid="{00000000-0005-0000-0000-00001D020000}"/>
    <cellStyle name="Normal 135" xfId="934" xr:uid="{00000000-0005-0000-0000-00001E020000}"/>
    <cellStyle name="Normal 136" xfId="935" xr:uid="{00000000-0005-0000-0000-00001F020000}"/>
    <cellStyle name="Normal 137" xfId="936" xr:uid="{00000000-0005-0000-0000-000020020000}"/>
    <cellStyle name="Normal 138" xfId="938" xr:uid="{00000000-0005-0000-0000-000021020000}"/>
    <cellStyle name="Normal 139" xfId="943" xr:uid="{00000000-0005-0000-0000-000022020000}"/>
    <cellStyle name="Normal 14" xfId="313" xr:uid="{00000000-0005-0000-0000-000023020000}"/>
    <cellStyle name="Normal 14 2" xfId="617" xr:uid="{00000000-0005-0000-0000-000024020000}"/>
    <cellStyle name="Normal 140" xfId="945" xr:uid="{00000000-0005-0000-0000-000025020000}"/>
    <cellStyle name="Normal 141" xfId="946" xr:uid="{00000000-0005-0000-0000-000026020000}"/>
    <cellStyle name="Normal 142" xfId="944" xr:uid="{00000000-0005-0000-0000-000027020000}"/>
    <cellStyle name="Normal 143" xfId="963" xr:uid="{00000000-0005-0000-0000-000028020000}"/>
    <cellStyle name="Normal 144" xfId="967" xr:uid="{00000000-0005-0000-0000-000029020000}"/>
    <cellStyle name="Normal 145" xfId="968" xr:uid="{00000000-0005-0000-0000-00002A020000}"/>
    <cellStyle name="Normal 146" xfId="969" xr:uid="{00000000-0005-0000-0000-00002B020000}"/>
    <cellStyle name="Normal 147" xfId="966" xr:uid="{00000000-0005-0000-0000-00002C020000}"/>
    <cellStyle name="Normal 148" xfId="964" xr:uid="{00000000-0005-0000-0000-00002D020000}"/>
    <cellStyle name="Normal 149" xfId="956" xr:uid="{00000000-0005-0000-0000-00002E020000}"/>
    <cellStyle name="Normal 15" xfId="314" xr:uid="{00000000-0005-0000-0000-00002F020000}"/>
    <cellStyle name="Normal 15 2" xfId="618" xr:uid="{00000000-0005-0000-0000-000030020000}"/>
    <cellStyle name="Normal 15 3" xfId="315" xr:uid="{00000000-0005-0000-0000-000031020000}"/>
    <cellStyle name="Normal 15 3 2" xfId="619" xr:uid="{00000000-0005-0000-0000-000032020000}"/>
    <cellStyle name="Normal 150" xfId="957" xr:uid="{00000000-0005-0000-0000-000033020000}"/>
    <cellStyle name="Normal 151" xfId="958" xr:uid="{00000000-0005-0000-0000-000034020000}"/>
    <cellStyle name="Normal 152" xfId="959" xr:uid="{00000000-0005-0000-0000-000035020000}"/>
    <cellStyle name="Normal 153" xfId="970" xr:uid="{00000000-0005-0000-0000-000036020000}"/>
    <cellStyle name="Normal 154" xfId="972" xr:uid="{00000000-0005-0000-0000-000037020000}"/>
    <cellStyle name="Normal 155" xfId="973" xr:uid="{00000000-0005-0000-0000-000038020000}"/>
    <cellStyle name="Normal 156" xfId="974" xr:uid="{00000000-0005-0000-0000-000039020000}"/>
    <cellStyle name="Normal 157" xfId="975" xr:uid="{00000000-0005-0000-0000-00003A020000}"/>
    <cellStyle name="Normal 158" xfId="976" xr:uid="{00000000-0005-0000-0000-00003B020000}"/>
    <cellStyle name="Normal 159" xfId="977" xr:uid="{00000000-0005-0000-0000-00003C020000}"/>
    <cellStyle name="Normal 16" xfId="316" xr:uid="{00000000-0005-0000-0000-00003D020000}"/>
    <cellStyle name="Normal 16 2" xfId="620" xr:uid="{00000000-0005-0000-0000-00003E020000}"/>
    <cellStyle name="Normal 160" xfId="979" xr:uid="{00000000-0005-0000-0000-00003F020000}"/>
    <cellStyle name="Normal 160 2" xfId="1116" xr:uid="{00000000-0005-0000-0000-00003E020000}"/>
    <cellStyle name="Normal 161" xfId="980" xr:uid="{00000000-0005-0000-0000-000040020000}"/>
    <cellStyle name="Normal 162" xfId="12" xr:uid="{00000000-0005-0000-0000-000041020000}"/>
    <cellStyle name="Normal 162 2" xfId="1123" xr:uid="{F48554B2-CBE1-4027-BF30-77D123309FC2}"/>
    <cellStyle name="Normal 163" xfId="1126" xr:uid="{53B14F64-D81C-4A85-BC7A-28FB609B7D03}"/>
    <cellStyle name="Normal 164" xfId="981" xr:uid="{00000000-0005-0000-0000-000062040000}"/>
    <cellStyle name="Normal 165" xfId="1001" xr:uid="{00000000-0005-0000-0000-000097040000}"/>
    <cellStyle name="Normal 17" xfId="317" xr:uid="{00000000-0005-0000-0000-000042020000}"/>
    <cellStyle name="Normal 17 2" xfId="621" xr:uid="{00000000-0005-0000-0000-000043020000}"/>
    <cellStyle name="Normal 18" xfId="318" xr:uid="{00000000-0005-0000-0000-000044020000}"/>
    <cellStyle name="Normal 18 2" xfId="622" xr:uid="{00000000-0005-0000-0000-000045020000}"/>
    <cellStyle name="Normal 19" xfId="319" xr:uid="{00000000-0005-0000-0000-000046020000}"/>
    <cellStyle name="Normal 19 2" xfId="623" xr:uid="{00000000-0005-0000-0000-000047020000}"/>
    <cellStyle name="Normal 2" xfId="1" xr:uid="{00000000-0005-0000-0000-000048020000}"/>
    <cellStyle name="Normal 2 2" xfId="5" xr:uid="{00000000-0005-0000-0000-000049020000}"/>
    <cellStyle name="Normal 2 2 2" xfId="6" xr:uid="{00000000-0005-0000-0000-00004A020000}"/>
    <cellStyle name="Normal 2 2 3" xfId="320" xr:uid="{00000000-0005-0000-0000-00004B020000}"/>
    <cellStyle name="Normal 2 3" xfId="624" xr:uid="{00000000-0005-0000-0000-00004C020000}"/>
    <cellStyle name="Normal 2 4" xfId="1119" xr:uid="{08D7892F-99E0-4D81-9E9C-44DA80E146EF}"/>
    <cellStyle name="Normal 2 5" xfId="1124" xr:uid="{011C5C4A-A2CC-425C-805A-25ED72DCE200}"/>
    <cellStyle name="Normal 2_Economy Tables" xfId="7" xr:uid="{00000000-0005-0000-0000-00004D020000}"/>
    <cellStyle name="Normal 20" xfId="321" xr:uid="{00000000-0005-0000-0000-00004E020000}"/>
    <cellStyle name="Normal 20 2" xfId="625" xr:uid="{00000000-0005-0000-0000-00004F020000}"/>
    <cellStyle name="Normal 21" xfId="322" xr:uid="{00000000-0005-0000-0000-000050020000}"/>
    <cellStyle name="Normal 21 2" xfId="323" xr:uid="{00000000-0005-0000-0000-000051020000}"/>
    <cellStyle name="Normal 21 2 2" xfId="627" xr:uid="{00000000-0005-0000-0000-000052020000}"/>
    <cellStyle name="Normal 21 3" xfId="626" xr:uid="{00000000-0005-0000-0000-000053020000}"/>
    <cellStyle name="Normal 21_Book1" xfId="324" xr:uid="{00000000-0005-0000-0000-000054020000}"/>
    <cellStyle name="Normal 22" xfId="325" xr:uid="{00000000-0005-0000-0000-000055020000}"/>
    <cellStyle name="Normal 22 2" xfId="326" xr:uid="{00000000-0005-0000-0000-000056020000}"/>
    <cellStyle name="Normal 22 2 2" xfId="629" xr:uid="{00000000-0005-0000-0000-000057020000}"/>
    <cellStyle name="Normal 22 3" xfId="628" xr:uid="{00000000-0005-0000-0000-000058020000}"/>
    <cellStyle name="Normal 22_Book1" xfId="327" xr:uid="{00000000-0005-0000-0000-000059020000}"/>
    <cellStyle name="Normal 23" xfId="328" xr:uid="{00000000-0005-0000-0000-00005A020000}"/>
    <cellStyle name="Normal 23 2" xfId="630" xr:uid="{00000000-0005-0000-0000-00005B020000}"/>
    <cellStyle name="Normal 24" xfId="329" xr:uid="{00000000-0005-0000-0000-00005C020000}"/>
    <cellStyle name="Normal 25" xfId="330" xr:uid="{00000000-0005-0000-0000-00005D020000}"/>
    <cellStyle name="Normal 26" xfId="331" xr:uid="{00000000-0005-0000-0000-00005E020000}"/>
    <cellStyle name="Normal 27" xfId="332" xr:uid="{00000000-0005-0000-0000-00005F020000}"/>
    <cellStyle name="Normal 28" xfId="333" xr:uid="{00000000-0005-0000-0000-000060020000}"/>
    <cellStyle name="Normal 29" xfId="334" xr:uid="{00000000-0005-0000-0000-000061020000}"/>
    <cellStyle name="Normal 3" xfId="2" xr:uid="{00000000-0005-0000-0000-000062020000}"/>
    <cellStyle name="Normal 3 2" xfId="336" xr:uid="{00000000-0005-0000-0000-000063020000}"/>
    <cellStyle name="Normal 3 2 2" xfId="804" xr:uid="{00000000-0005-0000-0000-000064020000}"/>
    <cellStyle name="Normal 3 3" xfId="631" xr:uid="{00000000-0005-0000-0000-000065020000}"/>
    <cellStyle name="Normal 3 3 2" xfId="860" xr:uid="{00000000-0005-0000-0000-000066020000}"/>
    <cellStyle name="Normal 3 4" xfId="710" xr:uid="{00000000-0005-0000-0000-000067020000}"/>
    <cellStyle name="Normal 3 5" xfId="757" xr:uid="{00000000-0005-0000-0000-000068020000}"/>
    <cellStyle name="Normal 3 6" xfId="335" xr:uid="{00000000-0005-0000-0000-000069020000}"/>
    <cellStyle name="Normal 3 6 2" xfId="1117" xr:uid="{4BD397AC-0987-4CA9-A0C9-AFF1C422F878}"/>
    <cellStyle name="Normal 3_asset sales" xfId="337" xr:uid="{00000000-0005-0000-0000-00006A020000}"/>
    <cellStyle name="Normal 30" xfId="532" xr:uid="{00000000-0005-0000-0000-00006B020000}"/>
    <cellStyle name="Normal 30 2" xfId="703" xr:uid="{00000000-0005-0000-0000-00006C020000}"/>
    <cellStyle name="Normal 31" xfId="535" xr:uid="{00000000-0005-0000-0000-00006D020000}"/>
    <cellStyle name="Normal 31 2" xfId="704" xr:uid="{00000000-0005-0000-0000-00006E020000}"/>
    <cellStyle name="Normal 32" xfId="536" xr:uid="{00000000-0005-0000-0000-00006F020000}"/>
    <cellStyle name="Normal 32 2" xfId="705" xr:uid="{00000000-0005-0000-0000-000070020000}"/>
    <cellStyle name="Normal 33" xfId="537" xr:uid="{00000000-0005-0000-0000-000071020000}"/>
    <cellStyle name="Normal 34" xfId="706" xr:uid="{00000000-0005-0000-0000-000072020000}"/>
    <cellStyle name="Normal 35" xfId="708" xr:uid="{00000000-0005-0000-0000-000073020000}"/>
    <cellStyle name="Normal 36" xfId="712" xr:uid="{00000000-0005-0000-0000-000074020000}"/>
    <cellStyle name="Normal 37" xfId="711" xr:uid="{00000000-0005-0000-0000-000075020000}"/>
    <cellStyle name="Normal 38" xfId="707" xr:uid="{00000000-0005-0000-0000-000076020000}"/>
    <cellStyle name="Normal 39" xfId="713" xr:uid="{00000000-0005-0000-0000-000077020000}"/>
    <cellStyle name="Normal 4" xfId="8" xr:uid="{00000000-0005-0000-0000-000078020000}"/>
    <cellStyle name="Normal 4 10" xfId="861" xr:uid="{00000000-0005-0000-0000-000079020000}"/>
    <cellStyle name="Normal 4 10 2" xfId="1059" xr:uid="{00000000-0005-0000-0000-000075020000}"/>
    <cellStyle name="Normal 4 11" xfId="867" xr:uid="{00000000-0005-0000-0000-00007A020000}"/>
    <cellStyle name="Normal 4 11 2" xfId="1060" xr:uid="{00000000-0005-0000-0000-000076020000}"/>
    <cellStyle name="Normal 4 12" xfId="875" xr:uid="{00000000-0005-0000-0000-00007B020000}"/>
    <cellStyle name="Normal 4 12 2" xfId="1065" xr:uid="{00000000-0005-0000-0000-000077020000}"/>
    <cellStyle name="Normal 4 13" xfId="904" xr:uid="{00000000-0005-0000-0000-00007C020000}"/>
    <cellStyle name="Normal 4 13 2" xfId="1085" xr:uid="{00000000-0005-0000-0000-000078020000}"/>
    <cellStyle name="Normal 4 14" xfId="930" xr:uid="{00000000-0005-0000-0000-00007D020000}"/>
    <cellStyle name="Normal 4 14 2" xfId="1099" xr:uid="{00000000-0005-0000-0000-000079020000}"/>
    <cellStyle name="Normal 4 15" xfId="939" xr:uid="{00000000-0005-0000-0000-00007E020000}"/>
    <cellStyle name="Normal 4 15 2" xfId="1101" xr:uid="{00000000-0005-0000-0000-00007A020000}"/>
    <cellStyle name="Normal 4 16" xfId="971" xr:uid="{00000000-0005-0000-0000-00007F020000}"/>
    <cellStyle name="Normal 4 16 2" xfId="1114" xr:uid="{00000000-0005-0000-0000-00007B020000}"/>
    <cellStyle name="Normal 4 17" xfId="978" xr:uid="{00000000-0005-0000-0000-000080020000}"/>
    <cellStyle name="Normal 4 17 2" xfId="1115" xr:uid="{00000000-0005-0000-0000-00007C020000}"/>
    <cellStyle name="Normal 4 18" xfId="338" xr:uid="{00000000-0005-0000-0000-000081020000}"/>
    <cellStyle name="Normal 4 2" xfId="339" xr:uid="{00000000-0005-0000-0000-000082020000}"/>
    <cellStyle name="Normal 4 2 2" xfId="633" xr:uid="{00000000-0005-0000-0000-000083020000}"/>
    <cellStyle name="Normal 4 3" xfId="340" xr:uid="{00000000-0005-0000-0000-000084020000}"/>
    <cellStyle name="Normal 4 3 2" xfId="634" xr:uid="{00000000-0005-0000-0000-000085020000}"/>
    <cellStyle name="Normal 4 4" xfId="632" xr:uid="{00000000-0005-0000-0000-000086020000}"/>
    <cellStyle name="Normal 4 5" xfId="758" xr:uid="{00000000-0005-0000-0000-000087020000}"/>
    <cellStyle name="Normal 4 5 2" xfId="1017" xr:uid="{00000000-0005-0000-0000-000082020000}"/>
    <cellStyle name="Normal 4 6" xfId="782" xr:uid="{00000000-0005-0000-0000-000088020000}"/>
    <cellStyle name="Normal 4 6 2" xfId="1031" xr:uid="{00000000-0005-0000-0000-000083020000}"/>
    <cellStyle name="Normal 4 7" xfId="805" xr:uid="{00000000-0005-0000-0000-000089020000}"/>
    <cellStyle name="Normal 4 7 2" xfId="1039" xr:uid="{00000000-0005-0000-0000-000084020000}"/>
    <cellStyle name="Normal 4 8" xfId="810" xr:uid="{00000000-0005-0000-0000-00008A020000}"/>
    <cellStyle name="Normal 4 8 2" xfId="1040" xr:uid="{00000000-0005-0000-0000-000085020000}"/>
    <cellStyle name="Normal 4 9" xfId="842" xr:uid="{00000000-0005-0000-0000-00008B020000}"/>
    <cellStyle name="Normal 4 9 2" xfId="1057" xr:uid="{00000000-0005-0000-0000-000086020000}"/>
    <cellStyle name="Normal 4_inc to ex AS12 EFOsupps" xfId="341" xr:uid="{00000000-0005-0000-0000-00008C020000}"/>
    <cellStyle name="Normal 40" xfId="714" xr:uid="{00000000-0005-0000-0000-00008D020000}"/>
    <cellStyle name="Normal 41" xfId="715" xr:uid="{00000000-0005-0000-0000-00008E020000}"/>
    <cellStyle name="Normal 42" xfId="716" xr:uid="{00000000-0005-0000-0000-00008F020000}"/>
    <cellStyle name="Normal 43" xfId="717" xr:uid="{00000000-0005-0000-0000-000090020000}"/>
    <cellStyle name="Normal 43 2" xfId="1002" xr:uid="{00000000-0005-0000-0000-00008B020000}"/>
    <cellStyle name="Normal 44" xfId="718" xr:uid="{00000000-0005-0000-0000-000091020000}"/>
    <cellStyle name="Normal 44 2" xfId="1003" xr:uid="{00000000-0005-0000-0000-00008C020000}"/>
    <cellStyle name="Normal 45" xfId="719" xr:uid="{00000000-0005-0000-0000-000092020000}"/>
    <cellStyle name="Normal 45 2" xfId="1004" xr:uid="{00000000-0005-0000-0000-00008D020000}"/>
    <cellStyle name="Normal 46" xfId="720" xr:uid="{00000000-0005-0000-0000-000093020000}"/>
    <cellStyle name="Normal 47" xfId="759" xr:uid="{00000000-0005-0000-0000-000094020000}"/>
    <cellStyle name="Normal 48" xfId="767" xr:uid="{00000000-0005-0000-0000-000095020000}"/>
    <cellStyle name="Normal 49" xfId="784" xr:uid="{00000000-0005-0000-0000-000096020000}"/>
    <cellStyle name="Normal 49 2" xfId="1033" xr:uid="{00000000-0005-0000-0000-000091020000}"/>
    <cellStyle name="Normal 5" xfId="9" xr:uid="{00000000-0005-0000-0000-000097020000}"/>
    <cellStyle name="Normal 5 2" xfId="534" xr:uid="{00000000-0005-0000-0000-000098020000}"/>
    <cellStyle name="Normal 5 3" xfId="342" xr:uid="{00000000-0005-0000-0000-000099020000}"/>
    <cellStyle name="Normal 50" xfId="785" xr:uid="{00000000-0005-0000-0000-00009A020000}"/>
    <cellStyle name="Normal 51" xfId="786" xr:uid="{00000000-0005-0000-0000-00009B020000}"/>
    <cellStyle name="Normal 51 2" xfId="1034" xr:uid="{00000000-0005-0000-0000-000095020000}"/>
    <cellStyle name="Normal 52" xfId="787" xr:uid="{00000000-0005-0000-0000-00009C020000}"/>
    <cellStyle name="Normal 52 2" xfId="1035" xr:uid="{00000000-0005-0000-0000-000096020000}"/>
    <cellStyle name="Normal 53" xfId="788" xr:uid="{00000000-0005-0000-0000-00009D020000}"/>
    <cellStyle name="Normal 54" xfId="789" xr:uid="{00000000-0005-0000-0000-00009E020000}"/>
    <cellStyle name="Normal 55" xfId="790" xr:uid="{00000000-0005-0000-0000-00009F020000}"/>
    <cellStyle name="Normal 55 2" xfId="1036" xr:uid="{00000000-0005-0000-0000-000099020000}"/>
    <cellStyle name="Normal 56" xfId="791" xr:uid="{00000000-0005-0000-0000-0000A0020000}"/>
    <cellStyle name="Normal 57" xfId="792" xr:uid="{00000000-0005-0000-0000-0000A1020000}"/>
    <cellStyle name="Normal 57 2" xfId="1037" xr:uid="{00000000-0005-0000-0000-00009B020000}"/>
    <cellStyle name="Normal 58" xfId="793" xr:uid="{00000000-0005-0000-0000-0000A2020000}"/>
    <cellStyle name="Normal 59" xfId="794" xr:uid="{00000000-0005-0000-0000-0000A3020000}"/>
    <cellStyle name="Normal 6" xfId="343" xr:uid="{00000000-0005-0000-0000-0000A4020000}"/>
    <cellStyle name="Normal 6 2" xfId="635" xr:uid="{00000000-0005-0000-0000-0000A5020000}"/>
    <cellStyle name="Normal 60" xfId="795" xr:uid="{00000000-0005-0000-0000-0000A6020000}"/>
    <cellStyle name="Normal 61" xfId="796" xr:uid="{00000000-0005-0000-0000-0000A7020000}"/>
    <cellStyle name="Normal 62" xfId="797" xr:uid="{00000000-0005-0000-0000-0000A8020000}"/>
    <cellStyle name="Normal 63" xfId="798" xr:uid="{00000000-0005-0000-0000-0000A9020000}"/>
    <cellStyle name="Normal 64" xfId="799" xr:uid="{00000000-0005-0000-0000-0000AA020000}"/>
    <cellStyle name="Normal 65" xfId="800" xr:uid="{00000000-0005-0000-0000-0000AB020000}"/>
    <cellStyle name="Normal 66" xfId="801" xr:uid="{00000000-0005-0000-0000-0000AC020000}"/>
    <cellStyle name="Normal 66 2" xfId="1038" xr:uid="{00000000-0005-0000-0000-0000A6020000}"/>
    <cellStyle name="Normal 67" xfId="802" xr:uid="{00000000-0005-0000-0000-0000AD020000}"/>
    <cellStyle name="Normal 68" xfId="803" xr:uid="{00000000-0005-0000-0000-0000AE020000}"/>
    <cellStyle name="Normal 69" xfId="806" xr:uid="{00000000-0005-0000-0000-0000AF020000}"/>
    <cellStyle name="Normal 7" xfId="344" xr:uid="{00000000-0005-0000-0000-0000B0020000}"/>
    <cellStyle name="Normal 7 2" xfId="636" xr:uid="{00000000-0005-0000-0000-0000B1020000}"/>
    <cellStyle name="Normal 70" xfId="807" xr:uid="{00000000-0005-0000-0000-0000B2020000}"/>
    <cellStyle name="Normal 71" xfId="808" xr:uid="{00000000-0005-0000-0000-0000B3020000}"/>
    <cellStyle name="Normal 72" xfId="809" xr:uid="{00000000-0005-0000-0000-0000B4020000}"/>
    <cellStyle name="Normal 73" xfId="811" xr:uid="{00000000-0005-0000-0000-0000B5020000}"/>
    <cellStyle name="Normal 74" xfId="812" xr:uid="{00000000-0005-0000-0000-0000B6020000}"/>
    <cellStyle name="Normal 75" xfId="813" xr:uid="{00000000-0005-0000-0000-0000B7020000}"/>
    <cellStyle name="Normal 76" xfId="814" xr:uid="{00000000-0005-0000-0000-0000B8020000}"/>
    <cellStyle name="Normal 77" xfId="815" xr:uid="{00000000-0005-0000-0000-0000B9020000}"/>
    <cellStyle name="Normal 78" xfId="816" xr:uid="{00000000-0005-0000-0000-0000BA020000}"/>
    <cellStyle name="Normal 78 2" xfId="1041" xr:uid="{00000000-0005-0000-0000-0000B4020000}"/>
    <cellStyle name="Normal 79" xfId="817" xr:uid="{00000000-0005-0000-0000-0000BB020000}"/>
    <cellStyle name="Normal 79 2" xfId="1042" xr:uid="{00000000-0005-0000-0000-0000B5020000}"/>
    <cellStyle name="Normal 8" xfId="345" xr:uid="{00000000-0005-0000-0000-0000BC020000}"/>
    <cellStyle name="Normal 8 2" xfId="637" xr:uid="{00000000-0005-0000-0000-0000BD020000}"/>
    <cellStyle name="Normal 80" xfId="818" xr:uid="{00000000-0005-0000-0000-0000BE020000}"/>
    <cellStyle name="Normal 80 2" xfId="1043" xr:uid="{00000000-0005-0000-0000-0000B8020000}"/>
    <cellStyle name="Normal 81" xfId="819" xr:uid="{00000000-0005-0000-0000-0000BF020000}"/>
    <cellStyle name="Normal 81 2" xfId="1044" xr:uid="{00000000-0005-0000-0000-0000B9020000}"/>
    <cellStyle name="Normal 82" xfId="820" xr:uid="{00000000-0005-0000-0000-0000C0020000}"/>
    <cellStyle name="Normal 83" xfId="821" xr:uid="{00000000-0005-0000-0000-0000C1020000}"/>
    <cellStyle name="Normal 84" xfId="822" xr:uid="{00000000-0005-0000-0000-0000C2020000}"/>
    <cellStyle name="Normal 85" xfId="844" xr:uid="{00000000-0005-0000-0000-0000C3020000}"/>
    <cellStyle name="Normal 86" xfId="848" xr:uid="{00000000-0005-0000-0000-0000C4020000}"/>
    <cellStyle name="Normal 87" xfId="849" xr:uid="{00000000-0005-0000-0000-0000C5020000}"/>
    <cellStyle name="Normal 88" xfId="850" xr:uid="{00000000-0005-0000-0000-0000C6020000}"/>
    <cellStyle name="Normal 89" xfId="851" xr:uid="{00000000-0005-0000-0000-0000C7020000}"/>
    <cellStyle name="Normal 9" xfId="346" xr:uid="{00000000-0005-0000-0000-0000C8020000}"/>
    <cellStyle name="Normal 9 2" xfId="638" xr:uid="{00000000-0005-0000-0000-0000C9020000}"/>
    <cellStyle name="Normal 90" xfId="852" xr:uid="{00000000-0005-0000-0000-0000CA020000}"/>
    <cellStyle name="Normal 91" xfId="853" xr:uid="{00000000-0005-0000-0000-0000CB020000}"/>
    <cellStyle name="Normal 92" xfId="854" xr:uid="{00000000-0005-0000-0000-0000CC020000}"/>
    <cellStyle name="Normal 93" xfId="855" xr:uid="{00000000-0005-0000-0000-0000CD020000}"/>
    <cellStyle name="Normal 94" xfId="856" xr:uid="{00000000-0005-0000-0000-0000CE020000}"/>
    <cellStyle name="Normal 95" xfId="857" xr:uid="{00000000-0005-0000-0000-0000CF020000}"/>
    <cellStyle name="Normal 96" xfId="858" xr:uid="{00000000-0005-0000-0000-0000D0020000}"/>
    <cellStyle name="Normal 97" xfId="859" xr:uid="{00000000-0005-0000-0000-0000D1020000}"/>
    <cellStyle name="Normal 98" xfId="862" xr:uid="{00000000-0005-0000-0000-0000D2020000}"/>
    <cellStyle name="Normal 99" xfId="863" xr:uid="{00000000-0005-0000-0000-0000D3020000}"/>
    <cellStyle name="Note 2" xfId="348" xr:uid="{00000000-0005-0000-0000-0000D6020000}"/>
    <cellStyle name="Note 2 2" xfId="639" xr:uid="{00000000-0005-0000-0000-0000D7020000}"/>
    <cellStyle name="Note 2 3" xfId="760" xr:uid="{00000000-0005-0000-0000-0000D8020000}"/>
    <cellStyle name="Note 2 3 2" xfId="1018" xr:uid="{00000000-0005-0000-0000-0000D2020000}"/>
    <cellStyle name="Note 2 4" xfId="783" xr:uid="{00000000-0005-0000-0000-0000D9020000}"/>
    <cellStyle name="Note 2 4 2" xfId="1032" xr:uid="{00000000-0005-0000-0000-0000D3020000}"/>
    <cellStyle name="Note 2 5" xfId="843" xr:uid="{00000000-0005-0000-0000-0000DA020000}"/>
    <cellStyle name="Note 2 5 2" xfId="1058" xr:uid="{00000000-0005-0000-0000-0000D4020000}"/>
    <cellStyle name="Note 2 6" xfId="891" xr:uid="{00000000-0005-0000-0000-0000DB020000}"/>
    <cellStyle name="Note 2 6 2" xfId="1076" xr:uid="{00000000-0005-0000-0000-0000D5020000}"/>
    <cellStyle name="Note 2 7" xfId="920" xr:uid="{00000000-0005-0000-0000-0000DC020000}"/>
    <cellStyle name="Note 2 7 2" xfId="1096" xr:uid="{00000000-0005-0000-0000-0000D6020000}"/>
    <cellStyle name="Note 2 8" xfId="962" xr:uid="{00000000-0005-0000-0000-0000DD020000}"/>
    <cellStyle name="Note 2 8 2" xfId="1113" xr:uid="{00000000-0005-0000-0000-0000D7020000}"/>
    <cellStyle name="Note 3" xfId="347" xr:uid="{00000000-0005-0000-0000-0000DE020000}"/>
    <cellStyle name="Option" xfId="349" xr:uid="{00000000-0005-0000-0000-0000DF020000}"/>
    <cellStyle name="OptionHeading" xfId="350" xr:uid="{00000000-0005-0000-0000-0000E0020000}"/>
    <cellStyle name="OptionHeading2" xfId="351" xr:uid="{00000000-0005-0000-0000-0000E1020000}"/>
    <cellStyle name="Output 2" xfId="353" xr:uid="{00000000-0005-0000-0000-0000E2020000}"/>
    <cellStyle name="Output 3" xfId="761" xr:uid="{00000000-0005-0000-0000-0000E3020000}"/>
    <cellStyle name="Output 4" xfId="352" xr:uid="{00000000-0005-0000-0000-0000E4020000}"/>
    <cellStyle name="Output Amounts" xfId="354" xr:uid="{00000000-0005-0000-0000-0000E5020000}"/>
    <cellStyle name="Output Column Headings" xfId="355" xr:uid="{00000000-0005-0000-0000-0000E6020000}"/>
    <cellStyle name="Output Line Items" xfId="356" xr:uid="{00000000-0005-0000-0000-0000E7020000}"/>
    <cellStyle name="Output Report Heading" xfId="357" xr:uid="{00000000-0005-0000-0000-0000E8020000}"/>
    <cellStyle name="Output Report Title" xfId="358" xr:uid="{00000000-0005-0000-0000-0000E9020000}"/>
    <cellStyle name="P" xfId="359" xr:uid="{00000000-0005-0000-0000-0000EA020000}"/>
    <cellStyle name="P 2" xfId="360" xr:uid="{00000000-0005-0000-0000-0000EB020000}"/>
    <cellStyle name="P 2 2" xfId="641" xr:uid="{00000000-0005-0000-0000-0000EC020000}"/>
    <cellStyle name="P 3" xfId="640" xr:uid="{00000000-0005-0000-0000-0000ED020000}"/>
    <cellStyle name="Page Number" xfId="361" xr:uid="{00000000-0005-0000-0000-0000EE020000}"/>
    <cellStyle name="Percent [0]" xfId="362" xr:uid="{00000000-0005-0000-0000-0000EF020000}"/>
    <cellStyle name="Percent [2]" xfId="363" xr:uid="{00000000-0005-0000-0000-0000F0020000}"/>
    <cellStyle name="Percent [2] 2" xfId="642" xr:uid="{00000000-0005-0000-0000-0000F1020000}"/>
    <cellStyle name="Percent 2" xfId="364" xr:uid="{00000000-0005-0000-0000-0000F2020000}"/>
    <cellStyle name="Percent 2 2" xfId="365" xr:uid="{00000000-0005-0000-0000-0000F3020000}"/>
    <cellStyle name="Percent 2 3" xfId="366" xr:uid="{00000000-0005-0000-0000-0000F4020000}"/>
    <cellStyle name="Percent 2 3 2" xfId="643" xr:uid="{00000000-0005-0000-0000-0000F5020000}"/>
    <cellStyle name="Percent 3" xfId="367" xr:uid="{00000000-0005-0000-0000-0000F6020000}"/>
    <cellStyle name="Percent 3 2" xfId="368" xr:uid="{00000000-0005-0000-0000-0000F7020000}"/>
    <cellStyle name="Percent 3 2 2" xfId="369" xr:uid="{00000000-0005-0000-0000-0000F8020000}"/>
    <cellStyle name="Percent 3 2 3" xfId="645" xr:uid="{00000000-0005-0000-0000-0000F9020000}"/>
    <cellStyle name="Percent 3 3" xfId="370" xr:uid="{00000000-0005-0000-0000-0000FA020000}"/>
    <cellStyle name="Percent 3 4" xfId="644" xr:uid="{00000000-0005-0000-0000-0000FB020000}"/>
    <cellStyle name="Percent 4" xfId="371" xr:uid="{00000000-0005-0000-0000-0000FC020000}"/>
    <cellStyle name="Percent 4 2" xfId="372" xr:uid="{00000000-0005-0000-0000-0000FD020000}"/>
    <cellStyle name="Percent 4 2 2" xfId="647" xr:uid="{00000000-0005-0000-0000-0000FE020000}"/>
    <cellStyle name="Percent 4 3" xfId="646" xr:uid="{00000000-0005-0000-0000-0000FF020000}"/>
    <cellStyle name="Percent 5" xfId="373" xr:uid="{00000000-0005-0000-0000-000000030000}"/>
    <cellStyle name="Percent 5 2" xfId="648" xr:uid="{00000000-0005-0000-0000-000001030000}"/>
    <cellStyle name="Percent 6" xfId="533" xr:uid="{00000000-0005-0000-0000-000002030000}"/>
    <cellStyle name="Percent 6 2" xfId="1125" xr:uid="{FDF0A2A2-AA9D-469B-8257-839A54E8991D}"/>
    <cellStyle name="Percent 7" xfId="992" xr:uid="{00000000-0005-0000-0000-000094040000}"/>
    <cellStyle name="Percent 8" xfId="989" xr:uid="{00000000-0005-0000-0000-000098040000}"/>
    <cellStyle name="Percent.0" xfId="375" xr:uid="{00000000-0005-0000-0000-000004030000}"/>
    <cellStyle name="Percent.00" xfId="376" xr:uid="{00000000-0005-0000-0000-000005030000}"/>
    <cellStyle name="Percent*" xfId="374" xr:uid="{00000000-0005-0000-0000-000003030000}"/>
    <cellStyle name="Price" xfId="377" xr:uid="{00000000-0005-0000-0000-000006030000}"/>
    <cellStyle name="ProductClass" xfId="378" xr:uid="{00000000-0005-0000-0000-000007030000}"/>
    <cellStyle name="ProductType" xfId="379" xr:uid="{00000000-0005-0000-0000-000008030000}"/>
    <cellStyle name="ProductType 2" xfId="649" xr:uid="{00000000-0005-0000-0000-000009030000}"/>
    <cellStyle name="QvB" xfId="380" xr:uid="{00000000-0005-0000-0000-00000A030000}"/>
    <cellStyle name="RebateValue" xfId="381" xr:uid="{00000000-0005-0000-0000-00000B030000}"/>
    <cellStyle name="RebateValue 2" xfId="650" xr:uid="{00000000-0005-0000-0000-00000C030000}"/>
    <cellStyle name="Refdb standard" xfId="382" xr:uid="{00000000-0005-0000-0000-00000D030000}"/>
    <cellStyle name="Refdb standard 2" xfId="651" xr:uid="{00000000-0005-0000-0000-00000E030000}"/>
    <cellStyle name="ReportData" xfId="383" xr:uid="{00000000-0005-0000-0000-00000F030000}"/>
    <cellStyle name="ReportElements" xfId="384" xr:uid="{00000000-0005-0000-0000-000010030000}"/>
    <cellStyle name="ReportHeader" xfId="385" xr:uid="{00000000-0005-0000-0000-000011030000}"/>
    <cellStyle name="ResellerType" xfId="386" xr:uid="{00000000-0005-0000-0000-000012030000}"/>
    <cellStyle name="ResellerType 2" xfId="652" xr:uid="{00000000-0005-0000-0000-000013030000}"/>
    <cellStyle name="Sample" xfId="387" xr:uid="{00000000-0005-0000-0000-000014030000}"/>
    <cellStyle name="SAPBEXaggData" xfId="388" xr:uid="{00000000-0005-0000-0000-000015030000}"/>
    <cellStyle name="SAPBEXaggData 2" xfId="653" xr:uid="{00000000-0005-0000-0000-000016030000}"/>
    <cellStyle name="SAPBEXaggDataEmph" xfId="389" xr:uid="{00000000-0005-0000-0000-000017030000}"/>
    <cellStyle name="SAPBEXaggItem" xfId="390" xr:uid="{00000000-0005-0000-0000-000018030000}"/>
    <cellStyle name="SAPBEXaggItem 2" xfId="654" xr:uid="{00000000-0005-0000-0000-000019030000}"/>
    <cellStyle name="SAPBEXaggItemX" xfId="391" xr:uid="{00000000-0005-0000-0000-00001A030000}"/>
    <cellStyle name="SAPBEXaggItemX 2" xfId="655" xr:uid="{00000000-0005-0000-0000-00001B030000}"/>
    <cellStyle name="SAPBEXchaText" xfId="392" xr:uid="{00000000-0005-0000-0000-00001C030000}"/>
    <cellStyle name="SAPBEXchaText 2" xfId="656" xr:uid="{00000000-0005-0000-0000-00001D030000}"/>
    <cellStyle name="SAPBEXexcBad7" xfId="393" xr:uid="{00000000-0005-0000-0000-00001E030000}"/>
    <cellStyle name="SAPBEXexcBad7 2" xfId="657" xr:uid="{00000000-0005-0000-0000-00001F030000}"/>
    <cellStyle name="SAPBEXexcBad8" xfId="394" xr:uid="{00000000-0005-0000-0000-000020030000}"/>
    <cellStyle name="SAPBEXexcBad8 2" xfId="658" xr:uid="{00000000-0005-0000-0000-000021030000}"/>
    <cellStyle name="SAPBEXexcBad9" xfId="395" xr:uid="{00000000-0005-0000-0000-000022030000}"/>
    <cellStyle name="SAPBEXexcBad9 2" xfId="659" xr:uid="{00000000-0005-0000-0000-000023030000}"/>
    <cellStyle name="SAPBEXexcCritical4" xfId="396" xr:uid="{00000000-0005-0000-0000-000024030000}"/>
    <cellStyle name="SAPBEXexcCritical4 2" xfId="660" xr:uid="{00000000-0005-0000-0000-000025030000}"/>
    <cellStyle name="SAPBEXexcCritical5" xfId="397" xr:uid="{00000000-0005-0000-0000-000026030000}"/>
    <cellStyle name="SAPBEXexcCritical5 2" xfId="661" xr:uid="{00000000-0005-0000-0000-000027030000}"/>
    <cellStyle name="SAPBEXexcCritical6" xfId="398" xr:uid="{00000000-0005-0000-0000-000028030000}"/>
    <cellStyle name="SAPBEXexcCritical6 2" xfId="662" xr:uid="{00000000-0005-0000-0000-000029030000}"/>
    <cellStyle name="SAPBEXexcGood1" xfId="399" xr:uid="{00000000-0005-0000-0000-00002A030000}"/>
    <cellStyle name="SAPBEXexcGood1 2" xfId="663" xr:uid="{00000000-0005-0000-0000-00002B030000}"/>
    <cellStyle name="SAPBEXexcGood2" xfId="400" xr:uid="{00000000-0005-0000-0000-00002C030000}"/>
    <cellStyle name="SAPBEXexcGood2 2" xfId="664" xr:uid="{00000000-0005-0000-0000-00002D030000}"/>
    <cellStyle name="SAPBEXexcGood3" xfId="401" xr:uid="{00000000-0005-0000-0000-00002E030000}"/>
    <cellStyle name="SAPBEXexcGood3 2" xfId="665" xr:uid="{00000000-0005-0000-0000-00002F030000}"/>
    <cellStyle name="SAPBEXfilterDrill" xfId="402" xr:uid="{00000000-0005-0000-0000-000030030000}"/>
    <cellStyle name="SAPBEXfilterItem" xfId="403" xr:uid="{00000000-0005-0000-0000-000031030000}"/>
    <cellStyle name="SAPBEXfilterItem 2" xfId="666" xr:uid="{00000000-0005-0000-0000-000032030000}"/>
    <cellStyle name="SAPBEXfilterText" xfId="404" xr:uid="{00000000-0005-0000-0000-000033030000}"/>
    <cellStyle name="SAPBEXformats" xfId="405" xr:uid="{00000000-0005-0000-0000-000034030000}"/>
    <cellStyle name="SAPBEXformats 2" xfId="667" xr:uid="{00000000-0005-0000-0000-000035030000}"/>
    <cellStyle name="SAPBEXheaderItem" xfId="406" xr:uid="{00000000-0005-0000-0000-000036030000}"/>
    <cellStyle name="SAPBEXheaderItem 2" xfId="668" xr:uid="{00000000-0005-0000-0000-000037030000}"/>
    <cellStyle name="SAPBEXheaderText" xfId="407" xr:uid="{00000000-0005-0000-0000-000038030000}"/>
    <cellStyle name="SAPBEXheaderText 2" xfId="669" xr:uid="{00000000-0005-0000-0000-000039030000}"/>
    <cellStyle name="SAPBEXHLevel0" xfId="408" xr:uid="{00000000-0005-0000-0000-00003A030000}"/>
    <cellStyle name="SAPBEXHLevel0 2" xfId="670" xr:uid="{00000000-0005-0000-0000-00003B030000}"/>
    <cellStyle name="SAPBEXHLevel0X" xfId="409" xr:uid="{00000000-0005-0000-0000-00003C030000}"/>
    <cellStyle name="SAPBEXHLevel0X 2" xfId="671" xr:uid="{00000000-0005-0000-0000-00003D030000}"/>
    <cellStyle name="SAPBEXHLevel1" xfId="410" xr:uid="{00000000-0005-0000-0000-00003E030000}"/>
    <cellStyle name="SAPBEXHLevel1 2" xfId="672" xr:uid="{00000000-0005-0000-0000-00003F030000}"/>
    <cellStyle name="SAPBEXHLevel1X" xfId="411" xr:uid="{00000000-0005-0000-0000-000040030000}"/>
    <cellStyle name="SAPBEXHLevel1X 2" xfId="673" xr:uid="{00000000-0005-0000-0000-000041030000}"/>
    <cellStyle name="SAPBEXHLevel2" xfId="412" xr:uid="{00000000-0005-0000-0000-000042030000}"/>
    <cellStyle name="SAPBEXHLevel2 2" xfId="674" xr:uid="{00000000-0005-0000-0000-000043030000}"/>
    <cellStyle name="SAPBEXHLevel2X" xfId="413" xr:uid="{00000000-0005-0000-0000-000044030000}"/>
    <cellStyle name="SAPBEXHLevel2X 2" xfId="675" xr:uid="{00000000-0005-0000-0000-000045030000}"/>
    <cellStyle name="SAPBEXHLevel3" xfId="414" xr:uid="{00000000-0005-0000-0000-000046030000}"/>
    <cellStyle name="SAPBEXHLevel3 2" xfId="676" xr:uid="{00000000-0005-0000-0000-000047030000}"/>
    <cellStyle name="SAPBEXHLevel3X" xfId="415" xr:uid="{00000000-0005-0000-0000-000048030000}"/>
    <cellStyle name="SAPBEXHLevel3X 2" xfId="677" xr:uid="{00000000-0005-0000-0000-000049030000}"/>
    <cellStyle name="SAPBEXresData" xfId="416" xr:uid="{00000000-0005-0000-0000-00004A030000}"/>
    <cellStyle name="SAPBEXresData 2" xfId="678" xr:uid="{00000000-0005-0000-0000-00004B030000}"/>
    <cellStyle name="SAPBEXresDataEmph" xfId="417" xr:uid="{00000000-0005-0000-0000-00004C030000}"/>
    <cellStyle name="SAPBEXresItem" xfId="418" xr:uid="{00000000-0005-0000-0000-00004D030000}"/>
    <cellStyle name="SAPBEXresItem 2" xfId="679" xr:uid="{00000000-0005-0000-0000-00004E030000}"/>
    <cellStyle name="SAPBEXresItemX" xfId="419" xr:uid="{00000000-0005-0000-0000-00004F030000}"/>
    <cellStyle name="SAPBEXresItemX 2" xfId="680" xr:uid="{00000000-0005-0000-0000-000050030000}"/>
    <cellStyle name="SAPBEXstdData" xfId="420" xr:uid="{00000000-0005-0000-0000-000051030000}"/>
    <cellStyle name="SAPBEXstdData 2" xfId="681" xr:uid="{00000000-0005-0000-0000-000052030000}"/>
    <cellStyle name="SAPBEXstdDataEmph" xfId="421" xr:uid="{00000000-0005-0000-0000-000053030000}"/>
    <cellStyle name="SAPBEXstdItem" xfId="422" xr:uid="{00000000-0005-0000-0000-000054030000}"/>
    <cellStyle name="SAPBEXstdItem 2" xfId="682" xr:uid="{00000000-0005-0000-0000-000055030000}"/>
    <cellStyle name="SAPBEXstdItemX" xfId="423" xr:uid="{00000000-0005-0000-0000-000056030000}"/>
    <cellStyle name="SAPBEXstdItemX 2" xfId="683" xr:uid="{00000000-0005-0000-0000-000057030000}"/>
    <cellStyle name="SAPBEXtitle" xfId="424" xr:uid="{00000000-0005-0000-0000-000058030000}"/>
    <cellStyle name="SAPBEXundefined" xfId="425" xr:uid="{00000000-0005-0000-0000-000059030000}"/>
    <cellStyle name="Size" xfId="426" xr:uid="{00000000-0005-0000-0000-00005A030000}"/>
    <cellStyle name="Style 1" xfId="427" xr:uid="{00000000-0005-0000-0000-00005B030000}"/>
    <cellStyle name="Style 1 2" xfId="428" xr:uid="{00000000-0005-0000-0000-00005C030000}"/>
    <cellStyle name="Style 1 3" xfId="429" xr:uid="{00000000-0005-0000-0000-00005D030000}"/>
    <cellStyle name="Style 2" xfId="430" xr:uid="{00000000-0005-0000-0000-00005E030000}"/>
    <cellStyle name="Style 2 2" xfId="684" xr:uid="{00000000-0005-0000-0000-00005F030000}"/>
    <cellStyle name="Style1" xfId="431" xr:uid="{00000000-0005-0000-0000-000060030000}"/>
    <cellStyle name="Style2" xfId="432" xr:uid="{00000000-0005-0000-0000-000061030000}"/>
    <cellStyle name="Style3" xfId="433" xr:uid="{00000000-0005-0000-0000-000062030000}"/>
    <cellStyle name="Style4" xfId="434" xr:uid="{00000000-0005-0000-0000-000063030000}"/>
    <cellStyle name="Style5" xfId="435" xr:uid="{00000000-0005-0000-0000-000064030000}"/>
    <cellStyle name="Style6" xfId="436" xr:uid="{00000000-0005-0000-0000-000065030000}"/>
    <cellStyle name="Styles" xfId="437" xr:uid="{00000000-0005-0000-0000-000066030000}"/>
    <cellStyle name="Table Footnote" xfId="438" xr:uid="{00000000-0005-0000-0000-000067030000}"/>
    <cellStyle name="Table Footnote 2" xfId="439" xr:uid="{00000000-0005-0000-0000-000068030000}"/>
    <cellStyle name="Table Footnote 2 2" xfId="440" xr:uid="{00000000-0005-0000-0000-000069030000}"/>
    <cellStyle name="Table Footnote_Table 5.6 sales of assets 23Feb2010" xfId="441" xr:uid="{00000000-0005-0000-0000-00006A030000}"/>
    <cellStyle name="Table Head" xfId="442" xr:uid="{00000000-0005-0000-0000-00006B030000}"/>
    <cellStyle name="Table Head Aligned" xfId="443" xr:uid="{00000000-0005-0000-0000-00006C030000}"/>
    <cellStyle name="Table Head Blue" xfId="444" xr:uid="{00000000-0005-0000-0000-00006D030000}"/>
    <cellStyle name="Table Head Green" xfId="445" xr:uid="{00000000-0005-0000-0000-00006E030000}"/>
    <cellStyle name="Table Head_% Change" xfId="446" xr:uid="{00000000-0005-0000-0000-00006F030000}"/>
    <cellStyle name="Table Header" xfId="447" xr:uid="{00000000-0005-0000-0000-000070030000}"/>
    <cellStyle name="Table Header 2" xfId="448" xr:uid="{00000000-0005-0000-0000-000071030000}"/>
    <cellStyle name="Table Header 2 2" xfId="449" xr:uid="{00000000-0005-0000-0000-000072030000}"/>
    <cellStyle name="Table Header_Table 5.6 sales of assets 23Feb2010" xfId="450" xr:uid="{00000000-0005-0000-0000-000073030000}"/>
    <cellStyle name="Table Heading" xfId="451" xr:uid="{00000000-0005-0000-0000-000074030000}"/>
    <cellStyle name="Table Heading 1" xfId="452" xr:uid="{00000000-0005-0000-0000-000075030000}"/>
    <cellStyle name="Table Heading 1 2" xfId="453" xr:uid="{00000000-0005-0000-0000-000076030000}"/>
    <cellStyle name="Table Heading 1 2 2" xfId="454" xr:uid="{00000000-0005-0000-0000-000077030000}"/>
    <cellStyle name="Table Heading 1_Table 5.6 sales of assets 23Feb2010" xfId="455" xr:uid="{00000000-0005-0000-0000-000078030000}"/>
    <cellStyle name="Table Heading 2" xfId="456" xr:uid="{00000000-0005-0000-0000-000079030000}"/>
    <cellStyle name="Table Heading 2 2" xfId="457" xr:uid="{00000000-0005-0000-0000-00007A030000}"/>
    <cellStyle name="Table Heading 2_Table 5.6 sales of assets 23Feb2010" xfId="458" xr:uid="{00000000-0005-0000-0000-00007B030000}"/>
    <cellStyle name="Table Of Which" xfId="459" xr:uid="{00000000-0005-0000-0000-00007C030000}"/>
    <cellStyle name="Table Of Which 2" xfId="460" xr:uid="{00000000-0005-0000-0000-00007D030000}"/>
    <cellStyle name="Table Of Which_Table 5.6 sales of assets 23Feb2010" xfId="461" xr:uid="{00000000-0005-0000-0000-00007E030000}"/>
    <cellStyle name="Table Row Billions" xfId="462" xr:uid="{00000000-0005-0000-0000-00007F030000}"/>
    <cellStyle name="Table Row Billions 2" xfId="463" xr:uid="{00000000-0005-0000-0000-000080030000}"/>
    <cellStyle name="Table Row Billions 2 2" xfId="686" xr:uid="{00000000-0005-0000-0000-000081030000}"/>
    <cellStyle name="Table Row Billions 3" xfId="685" xr:uid="{00000000-0005-0000-0000-000082030000}"/>
    <cellStyle name="Table Row Billions Check" xfId="464" xr:uid="{00000000-0005-0000-0000-000083030000}"/>
    <cellStyle name="Table Row Billions Check 2" xfId="465" xr:uid="{00000000-0005-0000-0000-000084030000}"/>
    <cellStyle name="Table Row Billions Check 3" xfId="466" xr:uid="{00000000-0005-0000-0000-000085030000}"/>
    <cellStyle name="Table Row Billions Check_asset sales" xfId="467" xr:uid="{00000000-0005-0000-0000-000086030000}"/>
    <cellStyle name="Table Row Billions_Live" xfId="468" xr:uid="{00000000-0005-0000-0000-000087030000}"/>
    <cellStyle name="Table Row Millions" xfId="469" xr:uid="{00000000-0005-0000-0000-000088030000}"/>
    <cellStyle name="Table Row Millions 2" xfId="470" xr:uid="{00000000-0005-0000-0000-000089030000}"/>
    <cellStyle name="Table Row Millions 2 2" xfId="471" xr:uid="{00000000-0005-0000-0000-00008A030000}"/>
    <cellStyle name="Table Row Millions 2 2 2" xfId="689" xr:uid="{00000000-0005-0000-0000-00008B030000}"/>
    <cellStyle name="Table Row Millions 2 3" xfId="688" xr:uid="{00000000-0005-0000-0000-00008C030000}"/>
    <cellStyle name="Table Row Millions 3" xfId="687" xr:uid="{00000000-0005-0000-0000-00008D030000}"/>
    <cellStyle name="Table Row Millions Check" xfId="472" xr:uid="{00000000-0005-0000-0000-00008E030000}"/>
    <cellStyle name="Table Row Millions Check 2" xfId="473" xr:uid="{00000000-0005-0000-0000-00008F030000}"/>
    <cellStyle name="Table Row Millions Check 3" xfId="474" xr:uid="{00000000-0005-0000-0000-000090030000}"/>
    <cellStyle name="Table Row Millions Check 4" xfId="475" xr:uid="{00000000-0005-0000-0000-000091030000}"/>
    <cellStyle name="Table Row Millions Check_asset sales" xfId="476" xr:uid="{00000000-0005-0000-0000-000092030000}"/>
    <cellStyle name="Table Row Millions_Live" xfId="477" xr:uid="{00000000-0005-0000-0000-000093030000}"/>
    <cellStyle name="Table Row Percentage" xfId="478" xr:uid="{00000000-0005-0000-0000-000094030000}"/>
    <cellStyle name="Table Row Percentage 2" xfId="479" xr:uid="{00000000-0005-0000-0000-000095030000}"/>
    <cellStyle name="Table Row Percentage 2 2" xfId="691" xr:uid="{00000000-0005-0000-0000-000096030000}"/>
    <cellStyle name="Table Row Percentage 3" xfId="690" xr:uid="{00000000-0005-0000-0000-000097030000}"/>
    <cellStyle name="Table Row Percentage Check" xfId="480" xr:uid="{00000000-0005-0000-0000-000098030000}"/>
    <cellStyle name="Table Row Percentage Check 2" xfId="481" xr:uid="{00000000-0005-0000-0000-000099030000}"/>
    <cellStyle name="Table Row Percentage Check 3" xfId="482" xr:uid="{00000000-0005-0000-0000-00009A030000}"/>
    <cellStyle name="Table Row Percentage Check_asset sales" xfId="483" xr:uid="{00000000-0005-0000-0000-00009B030000}"/>
    <cellStyle name="Table Row Percentage_Live" xfId="484" xr:uid="{00000000-0005-0000-0000-00009C030000}"/>
    <cellStyle name="Table Source" xfId="485" xr:uid="{00000000-0005-0000-0000-00009D030000}"/>
    <cellStyle name="Table Text" xfId="486" xr:uid="{00000000-0005-0000-0000-00009E030000}"/>
    <cellStyle name="Table Title" xfId="487" xr:uid="{00000000-0005-0000-0000-00009F030000}"/>
    <cellStyle name="Table Total Billions" xfId="488" xr:uid="{00000000-0005-0000-0000-0000A0030000}"/>
    <cellStyle name="Table Total Billions 2" xfId="489" xr:uid="{00000000-0005-0000-0000-0000A1030000}"/>
    <cellStyle name="Table Total Billions_Table 5.6 sales of assets 23Feb2010" xfId="490" xr:uid="{00000000-0005-0000-0000-0000A2030000}"/>
    <cellStyle name="Table Total Millions" xfId="491" xr:uid="{00000000-0005-0000-0000-0000A3030000}"/>
    <cellStyle name="Table Total Millions 2" xfId="492" xr:uid="{00000000-0005-0000-0000-0000A4030000}"/>
    <cellStyle name="Table Total Millions 2 2" xfId="493" xr:uid="{00000000-0005-0000-0000-0000A5030000}"/>
    <cellStyle name="Table Total Millions_Table 5.6 sales of assets 23Feb2010" xfId="494" xr:uid="{00000000-0005-0000-0000-0000A6030000}"/>
    <cellStyle name="Table Total Percentage" xfId="495" xr:uid="{00000000-0005-0000-0000-0000A7030000}"/>
    <cellStyle name="Table Total Percentage 2" xfId="496" xr:uid="{00000000-0005-0000-0000-0000A8030000}"/>
    <cellStyle name="Table Total Percentage_Table 5.6 sales of assets 23Feb2010" xfId="497" xr:uid="{00000000-0005-0000-0000-0000A9030000}"/>
    <cellStyle name="Table Units" xfId="498" xr:uid="{00000000-0005-0000-0000-0000AA030000}"/>
    <cellStyle name="Table Units 2" xfId="499" xr:uid="{00000000-0005-0000-0000-0000AB030000}"/>
    <cellStyle name="Table Units 2 2" xfId="500" xr:uid="{00000000-0005-0000-0000-0000AC030000}"/>
    <cellStyle name="Table Units 3" xfId="501" xr:uid="{00000000-0005-0000-0000-0000AD030000}"/>
    <cellStyle name="Table Units 3 2" xfId="692" xr:uid="{00000000-0005-0000-0000-0000AE030000}"/>
    <cellStyle name="Table Units_LA Capital - Bud12 PRE MEASURES-AS11 POST MEASURES" xfId="502" xr:uid="{00000000-0005-0000-0000-0000AF030000}"/>
    <cellStyle name="TableBody" xfId="503" xr:uid="{00000000-0005-0000-0000-0000B0030000}"/>
    <cellStyle name="TableBody 2" xfId="693" xr:uid="{00000000-0005-0000-0000-0000B1030000}"/>
    <cellStyle name="TableColHeads" xfId="504" xr:uid="{00000000-0005-0000-0000-0000B2030000}"/>
    <cellStyle name="TableColHeads 2" xfId="694" xr:uid="{00000000-0005-0000-0000-0000B3030000}"/>
    <cellStyle name="Term" xfId="505" xr:uid="{00000000-0005-0000-0000-0000B4030000}"/>
    <cellStyle name="Term 2" xfId="695" xr:uid="{00000000-0005-0000-0000-0000B5030000}"/>
    <cellStyle name="Text 1" xfId="506" xr:uid="{00000000-0005-0000-0000-0000B6030000}"/>
    <cellStyle name="Text 2" xfId="507" xr:uid="{00000000-0005-0000-0000-0000B7030000}"/>
    <cellStyle name="Text Head 1" xfId="508" xr:uid="{00000000-0005-0000-0000-0000B8030000}"/>
    <cellStyle name="Text Head 1 2" xfId="696" xr:uid="{00000000-0005-0000-0000-0000B9030000}"/>
    <cellStyle name="Text Head 2" xfId="509" xr:uid="{00000000-0005-0000-0000-0000BA030000}"/>
    <cellStyle name="Text Head 2 2" xfId="697" xr:uid="{00000000-0005-0000-0000-0000BB030000}"/>
    <cellStyle name="Text Indent 1" xfId="510" xr:uid="{00000000-0005-0000-0000-0000BC030000}"/>
    <cellStyle name="Text Indent 2" xfId="511" xr:uid="{00000000-0005-0000-0000-0000BD030000}"/>
    <cellStyle name="Times New Roman" xfId="512" xr:uid="{00000000-0005-0000-0000-0000BE030000}"/>
    <cellStyle name="Title 2" xfId="514" xr:uid="{00000000-0005-0000-0000-0000BF030000}"/>
    <cellStyle name="Title 3" xfId="515" xr:uid="{00000000-0005-0000-0000-0000C0030000}"/>
    <cellStyle name="Title 4" xfId="516" xr:uid="{00000000-0005-0000-0000-0000C1030000}"/>
    <cellStyle name="Title 5" xfId="762" xr:uid="{00000000-0005-0000-0000-0000C2030000}"/>
    <cellStyle name="Title 6" xfId="513" xr:uid="{00000000-0005-0000-0000-0000C3030000}"/>
    <cellStyle name="TOC 1" xfId="517" xr:uid="{00000000-0005-0000-0000-0000C4030000}"/>
    <cellStyle name="TOC 1 2" xfId="698" xr:uid="{00000000-0005-0000-0000-0000C5030000}"/>
    <cellStyle name="TOC 2" xfId="518" xr:uid="{00000000-0005-0000-0000-0000C6030000}"/>
    <cellStyle name="Total 2" xfId="520" xr:uid="{00000000-0005-0000-0000-0000C7030000}"/>
    <cellStyle name="Total 3" xfId="763" xr:uid="{00000000-0005-0000-0000-0000C8030000}"/>
    <cellStyle name="Total 4" xfId="519" xr:uid="{00000000-0005-0000-0000-0000C9030000}"/>
    <cellStyle name="Total Currency" xfId="521" xr:uid="{00000000-0005-0000-0000-0000CA030000}"/>
    <cellStyle name="Total Normal" xfId="522" xr:uid="{00000000-0005-0000-0000-0000CB030000}"/>
    <cellStyle name="TypeNote" xfId="523" xr:uid="{00000000-0005-0000-0000-0000CC030000}"/>
    <cellStyle name="TypeNote 2" xfId="699" xr:uid="{00000000-0005-0000-0000-0000CD030000}"/>
    <cellStyle name="Unit" xfId="524" xr:uid="{00000000-0005-0000-0000-0000CE030000}"/>
    <cellStyle name="UnitOfMeasure" xfId="525" xr:uid="{00000000-0005-0000-0000-0000CF030000}"/>
    <cellStyle name="UnitOfMeasure 2" xfId="700" xr:uid="{00000000-0005-0000-0000-0000D0030000}"/>
    <cellStyle name="Value" xfId="526" xr:uid="{00000000-0005-0000-0000-0000D1030000}"/>
    <cellStyle name="Value 2" xfId="701" xr:uid="{00000000-0005-0000-0000-0000D2030000}"/>
    <cellStyle name="Vertical" xfId="527" xr:uid="{00000000-0005-0000-0000-0000D3030000}"/>
    <cellStyle name="Warning Text 2" xfId="529" xr:uid="{00000000-0005-0000-0000-0000D4030000}"/>
    <cellStyle name="Warning Text 3" xfId="764" xr:uid="{00000000-0005-0000-0000-0000D5030000}"/>
    <cellStyle name="Warning Text 4" xfId="528" xr:uid="{00000000-0005-0000-0000-0000D6030000}"/>
    <cellStyle name="whole number" xfId="530" xr:uid="{00000000-0005-0000-0000-0000D7030000}"/>
    <cellStyle name="whole number 2" xfId="702" xr:uid="{00000000-0005-0000-0000-0000D8030000}"/>
  </cellStyles>
  <dxfs count="6">
    <dxf>
      <numFmt numFmtId="169" formatCode="0.0"/>
    </dxf>
    <dxf>
      <numFmt numFmtId="169" formatCode="0.0"/>
    </dxf>
    <dxf>
      <numFmt numFmtId="169" formatCode="0.0"/>
    </dxf>
    <dxf>
      <numFmt numFmtId="169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D0269E-9962-4373-83DF-97470D8CD1DA}" name="Table1" displayName="Table1" ref="B4:F25" totalsRowShown="0" headerRowDxfId="5">
  <tableColumns count="5">
    <tableColumn id="1" xr3:uid="{E663C328-B1A1-484C-A315-88168B16A305}" name="Column1" dataDxfId="4"/>
    <tableColumn id="2" xr3:uid="{1FD93F7A-8915-4B46-B656-068026E8360D}" name="Financial crisis" dataDxfId="3">
      <calculatedColumnFormula>'GDP data'!D7</calculatedColumnFormula>
    </tableColumn>
    <tableColumn id="3" xr3:uid="{FFDC998F-11B9-46ED-9D95-968B112A81CA}" name="March 2008 forecast" dataDxfId="2"/>
    <tableColumn id="4" xr3:uid="{B2E70806-B4DC-4399-AC05-EF4EBF04ACAD}" name="Covid" dataDxfId="1">
      <calculatedColumnFormula>'GDP data'!M13</calculatedColumnFormula>
    </tableColumn>
    <tableColumn id="7" xr3:uid="{F20659C5-92B5-4060-AB31-EABDC2700D07}" name="March 2020 forecast" dataDxfId="0">
      <calculatedColumnFormula>'GDP data'!L13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66B9-AEA5-4808-9170-11CBBA64284A}">
  <dimension ref="B2:M58"/>
  <sheetViews>
    <sheetView topLeftCell="A25" workbookViewId="0">
      <selection activeCell="M38" sqref="M38"/>
    </sheetView>
  </sheetViews>
  <sheetFormatPr baseColWidth="10" defaultColWidth="9.1640625" defaultRowHeight="13"/>
  <cols>
    <col min="1" max="7" width="9.1640625" style="4"/>
    <col min="8" max="8" width="11.33203125" style="4" bestFit="1" customWidth="1"/>
    <col min="9" max="11" width="9.1640625" style="4"/>
    <col min="12" max="12" width="12" style="4" bestFit="1" customWidth="1"/>
    <col min="13" max="16384" width="9.1640625" style="4"/>
  </cols>
  <sheetData>
    <row r="2" spans="2:13">
      <c r="B2" s="2" t="s">
        <v>83</v>
      </c>
      <c r="C2" s="2"/>
      <c r="D2" s="2"/>
      <c r="E2" s="2"/>
      <c r="F2" s="2"/>
      <c r="G2" s="2" t="s">
        <v>105</v>
      </c>
      <c r="H2" s="2"/>
      <c r="I2" s="2"/>
      <c r="J2" s="2"/>
      <c r="K2" s="2" t="s">
        <v>107</v>
      </c>
      <c r="L2" s="2"/>
    </row>
    <row r="3" spans="2:13">
      <c r="B3" s="4" t="s">
        <v>82</v>
      </c>
    </row>
    <row r="5" spans="2:13">
      <c r="B5" s="4" t="s">
        <v>77</v>
      </c>
      <c r="D5" s="4" t="s">
        <v>80</v>
      </c>
      <c r="E5" s="4" t="s">
        <v>81</v>
      </c>
      <c r="H5" s="4" t="s">
        <v>50</v>
      </c>
      <c r="I5" s="4" t="s">
        <v>51</v>
      </c>
      <c r="L5" s="4" t="s">
        <v>52</v>
      </c>
      <c r="M5" s="4" t="s">
        <v>106</v>
      </c>
    </row>
    <row r="6" spans="2:13">
      <c r="K6" s="4" t="s">
        <v>40</v>
      </c>
      <c r="L6" s="4">
        <v>97.656554390092978</v>
      </c>
      <c r="M6" s="4">
        <v>97.681616498357911</v>
      </c>
    </row>
    <row r="7" spans="2:13">
      <c r="B7" s="4" t="s">
        <v>0</v>
      </c>
      <c r="C7" s="4">
        <v>480523</v>
      </c>
      <c r="D7" s="4">
        <f t="shared" ref="D7:D38" si="0">100*C7/$C$7</f>
        <v>100</v>
      </c>
      <c r="E7" s="4">
        <f t="shared" ref="E7:E53" si="1">100*C7/$C$54</f>
        <v>88.212573866463018</v>
      </c>
      <c r="G7" s="4">
        <v>2008</v>
      </c>
      <c r="H7" s="4">
        <v>1.75</v>
      </c>
      <c r="I7" s="4">
        <f>(1+H7/100)^(1/4)</f>
        <v>1.0043465786727213</v>
      </c>
      <c r="K7" s="4" t="s">
        <v>41</v>
      </c>
      <c r="L7" s="4">
        <v>98.170890089154071</v>
      </c>
      <c r="M7" s="4">
        <v>98.055377588653528</v>
      </c>
    </row>
    <row r="8" spans="2:13">
      <c r="B8" s="4" t="s">
        <v>1</v>
      </c>
      <c r="C8" s="4">
        <v>477834</v>
      </c>
      <c r="D8" s="4">
        <f t="shared" si="0"/>
        <v>99.440401395978967</v>
      </c>
      <c r="E8" s="4">
        <f t="shared" si="1"/>
        <v>87.718937534535272</v>
      </c>
      <c r="G8" s="4">
        <v>2009</v>
      </c>
      <c r="H8" s="4">
        <v>2.25</v>
      </c>
      <c r="I8" s="4">
        <f>(1+H8/100)^(1/4)</f>
        <v>1.005578152511198</v>
      </c>
      <c r="K8" s="4" t="s">
        <v>42</v>
      </c>
      <c r="L8" s="4">
        <v>98.747297493449054</v>
      </c>
      <c r="M8" s="4">
        <v>98.640251279066987</v>
      </c>
    </row>
    <row r="9" spans="2:13">
      <c r="B9" s="4" t="s">
        <v>2</v>
      </c>
      <c r="C9" s="4">
        <v>470368</v>
      </c>
      <c r="D9" s="4">
        <f t="shared" si="0"/>
        <v>97.886677640820523</v>
      </c>
      <c r="E9" s="4">
        <f t="shared" si="1"/>
        <v>86.348357819335348</v>
      </c>
      <c r="G9" s="4">
        <v>2010</v>
      </c>
      <c r="H9" s="4">
        <v>2.5</v>
      </c>
      <c r="I9" s="4">
        <f>(1+H9/100)^(1/4)</f>
        <v>1.0061922463256361</v>
      </c>
      <c r="K9" s="4" t="s">
        <v>43</v>
      </c>
      <c r="L9" s="4">
        <v>98.958723270968775</v>
      </c>
      <c r="M9" s="4">
        <v>98.8047355309849</v>
      </c>
    </row>
    <row r="10" spans="2:13">
      <c r="B10" s="4" t="s">
        <v>3</v>
      </c>
      <c r="C10" s="4">
        <v>460676</v>
      </c>
      <c r="D10" s="4">
        <f t="shared" si="0"/>
        <v>95.869708629971925</v>
      </c>
      <c r="E10" s="4">
        <f t="shared" si="1"/>
        <v>84.569137540776865</v>
      </c>
      <c r="G10" s="4">
        <v>2011</v>
      </c>
      <c r="H10" s="4">
        <v>2.5</v>
      </c>
      <c r="I10" s="4">
        <f>(1+H10/100)^(1/4)</f>
        <v>1.0061922463256361</v>
      </c>
      <c r="K10" s="4" t="s">
        <v>44</v>
      </c>
      <c r="L10" s="4">
        <v>99.593191593390216</v>
      </c>
      <c r="M10" s="4">
        <v>99.350507496333066</v>
      </c>
    </row>
    <row r="11" spans="2:13">
      <c r="B11" s="4" t="s">
        <v>4</v>
      </c>
      <c r="C11" s="4">
        <v>452896</v>
      </c>
      <c r="D11" s="4">
        <f t="shared" si="0"/>
        <v>94.250639407478928</v>
      </c>
      <c r="E11" s="4">
        <f t="shared" si="1"/>
        <v>83.140914906936061</v>
      </c>
      <c r="G11" s="4">
        <v>2012</v>
      </c>
      <c r="H11" s="4">
        <v>2.5</v>
      </c>
      <c r="I11" s="4">
        <f>(1+H11/100)^(1/4)</f>
        <v>1.0061922463256361</v>
      </c>
      <c r="K11" s="4" t="s">
        <v>45</v>
      </c>
      <c r="L11" s="4">
        <v>99.485282321214385</v>
      </c>
      <c r="M11" s="4">
        <v>99.488006050670691</v>
      </c>
    </row>
    <row r="12" spans="2:13">
      <c r="B12" s="4" t="s">
        <v>5</v>
      </c>
      <c r="C12" s="4">
        <v>452036</v>
      </c>
      <c r="D12" s="4">
        <f t="shared" si="0"/>
        <v>94.071667745352457</v>
      </c>
      <c r="E12" s="4">
        <f t="shared" si="1"/>
        <v>82.98303939728271</v>
      </c>
      <c r="K12" s="4" t="s">
        <v>46</v>
      </c>
      <c r="L12" s="4">
        <v>99.976126267217737</v>
      </c>
      <c r="M12" s="4">
        <v>99.982743839642538</v>
      </c>
    </row>
    <row r="13" spans="2:13">
      <c r="B13" s="4" t="s">
        <v>6</v>
      </c>
      <c r="C13" s="4">
        <v>452595</v>
      </c>
      <c r="D13" s="4">
        <f t="shared" si="0"/>
        <v>94.187999325734665</v>
      </c>
      <c r="E13" s="4">
        <f t="shared" si="1"/>
        <v>83.085658478557392</v>
      </c>
      <c r="K13" s="4" t="s">
        <v>47</v>
      </c>
      <c r="L13" s="4">
        <v>100</v>
      </c>
      <c r="M13" s="4">
        <v>100</v>
      </c>
    </row>
    <row r="14" spans="2:13">
      <c r="B14" s="4" t="s">
        <v>7</v>
      </c>
      <c r="C14" s="4">
        <v>454145</v>
      </c>
      <c r="D14" s="4">
        <f t="shared" si="0"/>
        <v>94.510564530730065</v>
      </c>
      <c r="E14" s="4">
        <f t="shared" si="1"/>
        <v>83.370201548281457</v>
      </c>
      <c r="G14" s="4" t="s">
        <v>0</v>
      </c>
      <c r="H14" s="4">
        <f>100</f>
        <v>100</v>
      </c>
      <c r="K14" s="4" t="s">
        <v>48</v>
      </c>
      <c r="L14" s="4">
        <v>100.19999419448612</v>
      </c>
      <c r="M14" s="4">
        <v>97.117486915608197</v>
      </c>
    </row>
    <row r="15" spans="2:13">
      <c r="B15" s="4" t="s">
        <v>8</v>
      </c>
      <c r="C15" s="4">
        <v>457058</v>
      </c>
      <c r="D15" s="4">
        <f t="shared" si="0"/>
        <v>95.116779009537524</v>
      </c>
      <c r="E15" s="4">
        <f t="shared" si="1"/>
        <v>83.904958943188674</v>
      </c>
      <c r="G15" s="4" t="s">
        <v>1</v>
      </c>
      <c r="H15" s="4">
        <f>H14*$I$7</f>
        <v>100.43465786727212</v>
      </c>
      <c r="K15" s="4" t="s">
        <v>49</v>
      </c>
      <c r="L15" s="4">
        <v>100.5506963534647</v>
      </c>
      <c r="M15" s="4">
        <v>78.626960364068267</v>
      </c>
    </row>
    <row r="16" spans="2:13">
      <c r="B16" s="4" t="s">
        <v>9</v>
      </c>
      <c r="C16" s="4">
        <v>461765</v>
      </c>
      <c r="D16" s="4">
        <f t="shared" si="0"/>
        <v>96.096336699804169</v>
      </c>
      <c r="E16" s="4">
        <f t="shared" si="1"/>
        <v>84.769051994279764</v>
      </c>
      <c r="G16" s="4" t="s">
        <v>2</v>
      </c>
      <c r="H16" s="4">
        <f>H15*$I$7</f>
        <v>100.87120500916006</v>
      </c>
      <c r="K16" s="4" t="s">
        <v>78</v>
      </c>
      <c r="L16" s="4">
        <v>101.00317490188053</v>
      </c>
      <c r="M16" s="4">
        <v>91.310972531497086</v>
      </c>
    </row>
    <row r="17" spans="2:13">
      <c r="B17" s="4" t="s">
        <v>10</v>
      </c>
      <c r="C17" s="4">
        <v>465134</v>
      </c>
      <c r="D17" s="4">
        <f t="shared" si="0"/>
        <v>96.79744778085545</v>
      </c>
      <c r="E17" s="4">
        <f t="shared" si="1"/>
        <v>85.387520124538071</v>
      </c>
      <c r="G17" s="4" t="s">
        <v>3</v>
      </c>
      <c r="H17" s="4">
        <f>H16*$I$7</f>
        <v>101.30964963754457</v>
      </c>
      <c r="K17" s="4" t="s">
        <v>79</v>
      </c>
      <c r="L17" s="4">
        <v>101.51829240492756</v>
      </c>
      <c r="M17" s="4">
        <v>92.201684127820414</v>
      </c>
    </row>
    <row r="18" spans="2:13">
      <c r="B18" s="4" t="s">
        <v>11</v>
      </c>
      <c r="C18" s="4">
        <v>465290</v>
      </c>
      <c r="D18" s="4">
        <f t="shared" si="0"/>
        <v>96.829912407938849</v>
      </c>
      <c r="E18" s="4">
        <f t="shared" si="1"/>
        <v>85.416158007684501</v>
      </c>
      <c r="G18" s="4" t="s">
        <v>4</v>
      </c>
      <c r="H18" s="4">
        <f>H17*$I$8</f>
        <v>101.87477031407882</v>
      </c>
      <c r="K18" s="4" t="s">
        <v>84</v>
      </c>
      <c r="L18" s="4">
        <v>101.97957303558327</v>
      </c>
      <c r="M18" s="4">
        <v>88.667389975975311</v>
      </c>
    </row>
    <row r="19" spans="2:13">
      <c r="B19" s="4" t="s">
        <v>12</v>
      </c>
      <c r="C19" s="4">
        <v>466970</v>
      </c>
      <c r="D19" s="4">
        <f t="shared" si="0"/>
        <v>97.179531468837084</v>
      </c>
      <c r="E19" s="4">
        <f t="shared" si="1"/>
        <v>85.72456598003059</v>
      </c>
      <c r="G19" s="4" t="s">
        <v>5</v>
      </c>
      <c r="H19" s="4">
        <f>H18*$I$8</f>
        <v>102.44304331993401</v>
      </c>
      <c r="K19" s="4" t="s">
        <v>85</v>
      </c>
      <c r="L19" s="4">
        <v>102.39423016116633</v>
      </c>
      <c r="M19" s="4">
        <v>92.140356331688238</v>
      </c>
    </row>
    <row r="20" spans="2:13">
      <c r="B20" s="4" t="s">
        <v>13</v>
      </c>
      <c r="C20" s="4">
        <v>467370</v>
      </c>
      <c r="D20" s="4">
        <f t="shared" si="0"/>
        <v>97.26277410238427</v>
      </c>
      <c r="E20" s="4">
        <f t="shared" si="1"/>
        <v>85.797996449636798</v>
      </c>
      <c r="G20" s="4" t="s">
        <v>6</v>
      </c>
      <c r="H20" s="4">
        <f>H19*$I$8</f>
        <v>103.01448623928385</v>
      </c>
      <c r="K20" s="4" t="s">
        <v>86</v>
      </c>
      <c r="L20" s="4">
        <v>102.80123774533538</v>
      </c>
      <c r="M20" s="4">
        <v>94.898006167064864</v>
      </c>
    </row>
    <row r="21" spans="2:13">
      <c r="B21" s="4" t="s">
        <v>14</v>
      </c>
      <c r="C21" s="4">
        <v>468942</v>
      </c>
      <c r="D21" s="4">
        <f t="shared" si="0"/>
        <v>97.58991765222477</v>
      </c>
      <c r="E21" s="4">
        <f t="shared" si="1"/>
        <v>86.086578195189205</v>
      </c>
      <c r="G21" s="4" t="s">
        <v>7</v>
      </c>
      <c r="H21" s="4">
        <f>H20*$I$8</f>
        <v>103.58911675438928</v>
      </c>
      <c r="K21" s="4" t="s">
        <v>87</v>
      </c>
      <c r="L21" s="4">
        <v>103.19962153724785</v>
      </c>
      <c r="M21" s="4">
        <v>98.059604539175567</v>
      </c>
    </row>
    <row r="22" spans="2:13">
      <c r="B22" s="4" t="s">
        <v>15</v>
      </c>
      <c r="C22" s="4">
        <v>469556</v>
      </c>
      <c r="D22" s="4">
        <f t="shared" si="0"/>
        <v>97.717695094719716</v>
      </c>
      <c r="E22" s="4">
        <f t="shared" si="1"/>
        <v>86.19929396603473</v>
      </c>
      <c r="G22" s="4" t="s">
        <v>8</v>
      </c>
      <c r="H22" s="4">
        <f>H21*$I$9</f>
        <v>104.23056608198753</v>
      </c>
      <c r="K22" s="4" t="s">
        <v>88</v>
      </c>
      <c r="L22" s="4">
        <v>103.57893218203336</v>
      </c>
      <c r="M22" s="4">
        <v>99.132944368685003</v>
      </c>
    </row>
    <row r="23" spans="2:13">
      <c r="B23" s="4" t="s">
        <v>16</v>
      </c>
      <c r="C23" s="4">
        <v>472809</v>
      </c>
      <c r="D23" s="4">
        <f t="shared" si="0"/>
        <v>98.394665812042291</v>
      </c>
      <c r="E23" s="4">
        <f t="shared" si="1"/>
        <v>86.796467260107249</v>
      </c>
      <c r="G23" s="4" t="s">
        <v>9</v>
      </c>
      <c r="H23" s="4">
        <f>H22*$I$9</f>
        <v>104.87598742182769</v>
      </c>
      <c r="K23" s="4" t="s">
        <v>89</v>
      </c>
      <c r="L23" s="4">
        <v>103.93894502757949</v>
      </c>
      <c r="M23" s="4">
        <v>100.17737710865671</v>
      </c>
    </row>
    <row r="24" spans="2:13">
      <c r="B24" s="4" t="s">
        <v>17</v>
      </c>
      <c r="C24" s="4">
        <v>472114</v>
      </c>
      <c r="D24" s="4">
        <f t="shared" si="0"/>
        <v>98.250031736254044</v>
      </c>
      <c r="E24" s="4">
        <f t="shared" si="1"/>
        <v>86.668881819166458</v>
      </c>
      <c r="G24" s="4" t="s">
        <v>10</v>
      </c>
      <c r="H24" s="4">
        <f>H23*$I$9</f>
        <v>105.52540536958796</v>
      </c>
      <c r="K24" s="4" t="s">
        <v>90</v>
      </c>
      <c r="L24" s="4">
        <v>104.28030808186112</v>
      </c>
      <c r="M24" s="4">
        <v>100.63384194667462</v>
      </c>
    </row>
    <row r="25" spans="2:13">
      <c r="B25" s="4" t="s">
        <v>18</v>
      </c>
      <c r="C25" s="4">
        <v>477869</v>
      </c>
      <c r="D25" s="4">
        <f t="shared" si="0"/>
        <v>99.447685126414342</v>
      </c>
      <c r="E25" s="4">
        <f t="shared" si="1"/>
        <v>87.725362700625809</v>
      </c>
      <c r="G25" s="4" t="s">
        <v>11</v>
      </c>
      <c r="H25" s="4">
        <f>H24*$I$9</f>
        <v>106.17884467324905</v>
      </c>
      <c r="K25" s="4" t="s">
        <v>91</v>
      </c>
      <c r="L25" s="4">
        <v>104.6071207961877</v>
      </c>
      <c r="M25" s="4">
        <v>101.03546830853209</v>
      </c>
    </row>
    <row r="26" spans="2:13">
      <c r="B26" s="4" t="s">
        <v>19</v>
      </c>
      <c r="C26" s="4">
        <v>476834</v>
      </c>
      <c r="D26" s="4">
        <f t="shared" si="0"/>
        <v>99.232294812110965</v>
      </c>
      <c r="E26" s="4">
        <f t="shared" si="1"/>
        <v>87.535361360519744</v>
      </c>
      <c r="G26" s="4" t="s">
        <v>12</v>
      </c>
      <c r="H26" s="4">
        <f>H25*$I$10</f>
        <v>106.83633023403726</v>
      </c>
      <c r="K26" s="4" t="s">
        <v>92</v>
      </c>
      <c r="L26" s="4">
        <v>104.92441917346056</v>
      </c>
      <c r="M26" s="4">
        <v>101.47839074436943</v>
      </c>
    </row>
    <row r="27" spans="2:13">
      <c r="B27" s="4" t="s">
        <v>20</v>
      </c>
      <c r="C27" s="4">
        <v>479357</v>
      </c>
      <c r="D27" s="4">
        <f t="shared" si="0"/>
        <v>99.757347723209918</v>
      </c>
      <c r="E27" s="4">
        <f t="shared" si="1"/>
        <v>87.99852404756092</v>
      </c>
      <c r="G27" s="4" t="s">
        <v>13</v>
      </c>
      <c r="H27" s="4">
        <f>H26*$I$10</f>
        <v>107.49788710737343</v>
      </c>
      <c r="K27" s="4" t="s">
        <v>93</v>
      </c>
      <c r="L27" s="4">
        <v>105.24255104786097</v>
      </c>
      <c r="M27" s="4">
        <v>101.82045240398519</v>
      </c>
    </row>
    <row r="28" spans="2:13">
      <c r="B28" s="4" t="s">
        <v>21</v>
      </c>
      <c r="C28" s="4">
        <v>483211</v>
      </c>
      <c r="D28" s="4">
        <f t="shared" si="0"/>
        <v>100.55939049743716</v>
      </c>
      <c r="E28" s="4">
        <f t="shared" si="1"/>
        <v>88.706026622216754</v>
      </c>
      <c r="G28" s="4" t="s">
        <v>14</v>
      </c>
      <c r="H28" s="4">
        <f>H27*$I$10</f>
        <v>108.1635405038277</v>
      </c>
      <c r="K28" s="4" t="s">
        <v>94</v>
      </c>
      <c r="L28" s="4">
        <v>105.57292314129565</v>
      </c>
      <c r="M28" s="4">
        <v>102.12653480329392</v>
      </c>
    </row>
    <row r="29" spans="2:13">
      <c r="B29" s="4" t="s">
        <v>22</v>
      </c>
      <c r="C29" s="4">
        <v>487728</v>
      </c>
      <c r="D29" s="4">
        <f t="shared" si="0"/>
        <v>101.49940793676889</v>
      </c>
      <c r="E29" s="4">
        <f t="shared" si="1"/>
        <v>89.535240200244886</v>
      </c>
      <c r="G29" s="4" t="s">
        <v>15</v>
      </c>
      <c r="H29" s="4">
        <f>H28*$I$10</f>
        <v>108.83331579008032</v>
      </c>
      <c r="K29" s="4" t="s">
        <v>95</v>
      </c>
      <c r="L29" s="4">
        <v>105.91158978233157</v>
      </c>
      <c r="M29" s="4">
        <v>102.51229293068241</v>
      </c>
    </row>
    <row r="30" spans="2:13">
      <c r="B30" s="4" t="s">
        <v>23</v>
      </c>
      <c r="C30" s="4">
        <v>490859</v>
      </c>
      <c r="D30" s="4">
        <f t="shared" si="0"/>
        <v>102.15098965085959</v>
      </c>
      <c r="E30" s="4">
        <f t="shared" si="1"/>
        <v>90.110017201087501</v>
      </c>
      <c r="G30" s="4" t="s">
        <v>16</v>
      </c>
      <c r="H30" s="4">
        <f>H29*$I$11</f>
        <v>109.50723848988824</v>
      </c>
      <c r="K30" s="4" t="s">
        <v>96</v>
      </c>
      <c r="L30" s="4">
        <v>106.27616616802196</v>
      </c>
      <c r="M30" s="4">
        <v>102.93259333169821</v>
      </c>
    </row>
    <row r="31" spans="2:13">
      <c r="B31" s="4" t="s">
        <v>24</v>
      </c>
      <c r="C31" s="4">
        <v>494629</v>
      </c>
      <c r="D31" s="4">
        <f t="shared" si="0"/>
        <v>102.93555147204192</v>
      </c>
      <c r="E31" s="4">
        <f t="shared" si="1"/>
        <v>90.802099377126041</v>
      </c>
      <c r="G31" s="4" t="s">
        <v>17</v>
      </c>
      <c r="H31" s="4">
        <f>H30*$I$11</f>
        <v>110.18533428505781</v>
      </c>
      <c r="K31" s="4" t="s">
        <v>97</v>
      </c>
      <c r="L31" s="4">
        <v>106.65741943677686</v>
      </c>
      <c r="M31" s="4">
        <v>103.36491022369134</v>
      </c>
    </row>
    <row r="32" spans="2:13">
      <c r="B32" s="4" t="s">
        <v>25</v>
      </c>
      <c r="C32" s="4">
        <v>497849</v>
      </c>
      <c r="D32" s="4">
        <f t="shared" si="0"/>
        <v>103.60565467209686</v>
      </c>
      <c r="E32" s="4">
        <f t="shared" si="1"/>
        <v>91.393214657456042</v>
      </c>
      <c r="G32" s="4" t="s">
        <v>18</v>
      </c>
      <c r="H32" s="4">
        <f>H31*$I$11</f>
        <v>110.86762901642344</v>
      </c>
      <c r="K32" s="4" t="s">
        <v>98</v>
      </c>
      <c r="L32" s="4">
        <v>107.07125086616757</v>
      </c>
      <c r="M32" s="4">
        <v>103.79904284663084</v>
      </c>
    </row>
    <row r="33" spans="2:13">
      <c r="B33" s="4" t="s">
        <v>26</v>
      </c>
      <c r="C33" s="4">
        <v>500658</v>
      </c>
      <c r="D33" s="4">
        <f t="shared" si="0"/>
        <v>104.19022606618205</v>
      </c>
      <c r="E33" s="4">
        <f t="shared" si="1"/>
        <v>91.908880130265658</v>
      </c>
      <c r="G33" s="4" t="s">
        <v>19</v>
      </c>
      <c r="H33" s="4">
        <f>H32*$I$11</f>
        <v>111.55414868483237</v>
      </c>
      <c r="K33" s="4" t="s">
        <v>99</v>
      </c>
      <c r="L33" s="4">
        <v>107.50722838497239</v>
      </c>
      <c r="M33" s="4">
        <v>104.24537873087134</v>
      </c>
    </row>
    <row r="34" spans="2:13">
      <c r="B34" s="4" t="s">
        <v>27</v>
      </c>
      <c r="C34" s="4">
        <v>503589</v>
      </c>
      <c r="D34" s="4">
        <f t="shared" si="0"/>
        <v>104.80018646349914</v>
      </c>
      <c r="E34" s="4">
        <f t="shared" si="1"/>
        <v>92.446941896305162</v>
      </c>
      <c r="G34" s="5" t="s">
        <v>20</v>
      </c>
      <c r="H34" s="4">
        <f>H33*$I$11</f>
        <v>112.24491945213549</v>
      </c>
      <c r="K34" s="4" t="s">
        <v>100</v>
      </c>
      <c r="L34" s="4">
        <v>107.97500338118313</v>
      </c>
      <c r="M34" s="4">
        <v>104.70405839728718</v>
      </c>
    </row>
    <row r="35" spans="2:13">
      <c r="B35" s="4" t="s">
        <v>28</v>
      </c>
      <c r="C35" s="4">
        <v>506314</v>
      </c>
      <c r="D35" s="4">
        <f t="shared" si="0"/>
        <v>105.36727690453942</v>
      </c>
      <c r="E35" s="4">
        <f t="shared" si="1"/>
        <v>92.947186970497469</v>
      </c>
      <c r="K35" s="4" t="s">
        <v>101</v>
      </c>
      <c r="M35" s="4">
        <v>105.16475625423524</v>
      </c>
    </row>
    <row r="36" spans="2:13">
      <c r="B36" s="4" t="s">
        <v>29</v>
      </c>
      <c r="C36" s="4">
        <v>510095</v>
      </c>
      <c r="D36" s="4">
        <f t="shared" si="0"/>
        <v>106.15412789814431</v>
      </c>
      <c r="E36" s="4">
        <f t="shared" si="1"/>
        <v>93.641288484450186</v>
      </c>
      <c r="K36" s="4" t="s">
        <v>102</v>
      </c>
      <c r="M36" s="4">
        <v>105.61696470612844</v>
      </c>
    </row>
    <row r="37" spans="2:13">
      <c r="B37" s="4" t="s">
        <v>30</v>
      </c>
      <c r="C37" s="4">
        <v>512070</v>
      </c>
      <c r="D37" s="4">
        <f t="shared" si="0"/>
        <v>106.5651384012836</v>
      </c>
      <c r="E37" s="4">
        <f t="shared" si="1"/>
        <v>94.003851428130844</v>
      </c>
      <c r="K37" s="4" t="s">
        <v>103</v>
      </c>
      <c r="M37" s="4">
        <v>106.07111765436481</v>
      </c>
    </row>
    <row r="38" spans="2:13">
      <c r="B38" s="4" t="s">
        <v>31</v>
      </c>
      <c r="C38" s="4">
        <v>515430</v>
      </c>
      <c r="D38" s="4">
        <f t="shared" si="0"/>
        <v>107.26437652308006</v>
      </c>
      <c r="E38" s="4">
        <f t="shared" si="1"/>
        <v>94.620667372823021</v>
      </c>
      <c r="K38" s="4" t="s">
        <v>104</v>
      </c>
      <c r="M38" s="4">
        <v>106.51131279263043</v>
      </c>
    </row>
    <row r="39" spans="2:13">
      <c r="B39" s="4" t="s">
        <v>32</v>
      </c>
      <c r="C39" s="4">
        <v>516456</v>
      </c>
      <c r="D39" s="4">
        <f t="shared" ref="D39:D58" si="2">100*C39/$C$7</f>
        <v>107.47789387812863</v>
      </c>
      <c r="E39" s="4">
        <f t="shared" si="1"/>
        <v>94.809016527362942</v>
      </c>
    </row>
    <row r="40" spans="2:13">
      <c r="B40" s="4" t="s">
        <v>33</v>
      </c>
      <c r="C40" s="4">
        <v>518794</v>
      </c>
      <c r="D40" s="4">
        <f t="shared" si="2"/>
        <v>107.96444707121199</v>
      </c>
      <c r="E40" s="4">
        <f t="shared" si="1"/>
        <v>95.238217622211252</v>
      </c>
    </row>
    <row r="41" spans="2:13">
      <c r="B41" s="4" t="s">
        <v>34</v>
      </c>
      <c r="C41" s="4">
        <v>520379</v>
      </c>
      <c r="D41" s="4">
        <f t="shared" si="2"/>
        <v>108.29429600664277</v>
      </c>
      <c r="E41" s="4">
        <f t="shared" si="1"/>
        <v>95.529185858025855</v>
      </c>
    </row>
    <row r="42" spans="2:13">
      <c r="B42" s="4" t="s">
        <v>35</v>
      </c>
      <c r="C42" s="4">
        <v>523484</v>
      </c>
      <c r="D42" s="4">
        <f t="shared" si="2"/>
        <v>108.94046694955289</v>
      </c>
      <c r="E42" s="4">
        <f t="shared" si="1"/>
        <v>96.099189878344063</v>
      </c>
    </row>
    <row r="43" spans="2:13">
      <c r="B43" s="4" t="s">
        <v>36</v>
      </c>
      <c r="C43" s="4">
        <v>526081</v>
      </c>
      <c r="D43" s="4">
        <f t="shared" si="2"/>
        <v>109.48091974785807</v>
      </c>
      <c r="E43" s="4">
        <f t="shared" si="1"/>
        <v>96.575937202262395</v>
      </c>
    </row>
    <row r="44" spans="2:13">
      <c r="B44" s="4" t="s">
        <v>37</v>
      </c>
      <c r="C44" s="4">
        <v>527622</v>
      </c>
      <c r="D44" s="4">
        <f t="shared" si="2"/>
        <v>109.80161199359864</v>
      </c>
      <c r="E44" s="4">
        <f t="shared" si="1"/>
        <v>96.858828086420317</v>
      </c>
    </row>
    <row r="45" spans="2:13">
      <c r="B45" s="4" t="s">
        <v>38</v>
      </c>
      <c r="C45" s="4">
        <v>529856</v>
      </c>
      <c r="D45" s="4">
        <f t="shared" si="2"/>
        <v>110.26652210195974</v>
      </c>
      <c r="E45" s="4">
        <f t="shared" si="1"/>
        <v>97.268937259171011</v>
      </c>
    </row>
    <row r="46" spans="2:13">
      <c r="B46" s="4" t="s">
        <v>39</v>
      </c>
      <c r="C46" s="4">
        <v>531737</v>
      </c>
      <c r="D46" s="4">
        <f t="shared" si="2"/>
        <v>110.65797058621544</v>
      </c>
      <c r="E46" s="4">
        <f t="shared" si="1"/>
        <v>97.614244042494207</v>
      </c>
    </row>
    <row r="47" spans="2:13">
      <c r="B47" s="4" t="s">
        <v>40</v>
      </c>
      <c r="C47" s="4">
        <v>532104</v>
      </c>
      <c r="D47" s="4">
        <f t="shared" si="2"/>
        <v>110.73434570249499</v>
      </c>
      <c r="E47" s="4">
        <f t="shared" si="1"/>
        <v>97.681616498357911</v>
      </c>
    </row>
    <row r="48" spans="2:13">
      <c r="B48" s="4" t="s">
        <v>41</v>
      </c>
      <c r="C48" s="4">
        <v>534140</v>
      </c>
      <c r="D48" s="4">
        <f t="shared" si="2"/>
        <v>111.15805070725023</v>
      </c>
      <c r="E48" s="4">
        <f t="shared" si="1"/>
        <v>98.055377588653528</v>
      </c>
    </row>
    <row r="49" spans="2:5">
      <c r="B49" s="4" t="s">
        <v>42</v>
      </c>
      <c r="C49" s="4">
        <v>537326</v>
      </c>
      <c r="D49" s="4">
        <f t="shared" si="2"/>
        <v>111.82107828345366</v>
      </c>
      <c r="E49" s="4">
        <f t="shared" si="1"/>
        <v>98.640251279066987</v>
      </c>
    </row>
    <row r="50" spans="2:5">
      <c r="B50" s="4" t="s">
        <v>43</v>
      </c>
      <c r="C50" s="4">
        <v>538222</v>
      </c>
      <c r="D50" s="4">
        <f t="shared" si="2"/>
        <v>112.00754178259938</v>
      </c>
      <c r="E50" s="4">
        <f t="shared" si="1"/>
        <v>98.8047355309849</v>
      </c>
    </row>
    <row r="51" spans="2:5">
      <c r="B51" s="4" t="s">
        <v>44</v>
      </c>
      <c r="C51" s="4">
        <v>541195</v>
      </c>
      <c r="D51" s="4">
        <f t="shared" si="2"/>
        <v>112.62624265643892</v>
      </c>
      <c r="E51" s="4">
        <f t="shared" si="1"/>
        <v>99.350507496333066</v>
      </c>
    </row>
    <row r="52" spans="2:5">
      <c r="B52" s="4" t="s">
        <v>45</v>
      </c>
      <c r="C52" s="4">
        <v>541944</v>
      </c>
      <c r="D52" s="4">
        <f t="shared" si="2"/>
        <v>112.78211448775605</v>
      </c>
      <c r="E52" s="4">
        <f t="shared" si="1"/>
        <v>99.488006050670691</v>
      </c>
    </row>
    <row r="53" spans="2:5">
      <c r="B53" s="4" t="s">
        <v>46</v>
      </c>
      <c r="C53" s="4">
        <v>544639</v>
      </c>
      <c r="D53" s="4">
        <f t="shared" si="2"/>
        <v>113.3429617312803</v>
      </c>
      <c r="E53" s="4">
        <f t="shared" si="1"/>
        <v>99.982743839642538</v>
      </c>
    </row>
    <row r="54" spans="2:5">
      <c r="B54" s="4" t="s">
        <v>47</v>
      </c>
      <c r="C54" s="4">
        <v>544733</v>
      </c>
      <c r="D54" s="4">
        <f t="shared" si="2"/>
        <v>113.36252375016389</v>
      </c>
      <c r="E54" s="4">
        <f>100*C54/$C$54</f>
        <v>100</v>
      </c>
    </row>
    <row r="55" spans="2:5">
      <c r="B55" s="4" t="s">
        <v>48</v>
      </c>
      <c r="C55" s="4">
        <v>529223</v>
      </c>
      <c r="D55" s="4">
        <f t="shared" si="2"/>
        <v>110.1347906343713</v>
      </c>
      <c r="E55" s="4">
        <f t="shared" ref="E55:E58" si="3">100*C55/$C$54</f>
        <v>97.152733541019174</v>
      </c>
    </row>
    <row r="56" spans="2:5">
      <c r="B56" s="4" t="s">
        <v>49</v>
      </c>
      <c r="C56" s="4">
        <v>426197</v>
      </c>
      <c r="D56" s="4">
        <f t="shared" si="2"/>
        <v>88.694401724787369</v>
      </c>
      <c r="E56" s="4">
        <f t="shared" si="3"/>
        <v>78.23961463689551</v>
      </c>
    </row>
    <row r="57" spans="2:5">
      <c r="B57" s="4" t="s">
        <v>78</v>
      </c>
      <c r="C57" s="4">
        <v>498429</v>
      </c>
      <c r="D57" s="4">
        <f t="shared" si="2"/>
        <v>103.7263564907403</v>
      </c>
      <c r="E57" s="4">
        <f t="shared" si="3"/>
        <v>91.49968883838504</v>
      </c>
    </row>
    <row r="58" spans="2:5">
      <c r="B58" s="4" t="s">
        <v>79</v>
      </c>
      <c r="C58" s="4">
        <v>504742</v>
      </c>
      <c r="D58" s="4">
        <f t="shared" si="2"/>
        <v>105.04013335469894</v>
      </c>
      <c r="E58" s="4">
        <f t="shared" si="3"/>
        <v>92.658605224945063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F56A4-A06B-453F-8063-BCAE1CE46DEE}">
  <dimension ref="B2:F27"/>
  <sheetViews>
    <sheetView workbookViewId="0"/>
  </sheetViews>
  <sheetFormatPr baseColWidth="10" defaultColWidth="8.83203125" defaultRowHeight="13"/>
  <sheetData>
    <row r="2" spans="2:6">
      <c r="B2" t="s">
        <v>114</v>
      </c>
    </row>
    <row r="4" spans="2:6" s="4" customFormat="1">
      <c r="C4" s="3" t="s">
        <v>115</v>
      </c>
    </row>
    <row r="5" spans="2:6" s="4" customFormat="1"/>
    <row r="6" spans="2:6">
      <c r="C6" s="3" t="s">
        <v>73</v>
      </c>
      <c r="D6" s="3" t="s">
        <v>109</v>
      </c>
      <c r="E6" s="3" t="s">
        <v>110</v>
      </c>
      <c r="F6" s="3" t="s">
        <v>111</v>
      </c>
    </row>
    <row r="7" spans="2:6">
      <c r="B7" t="s">
        <v>53</v>
      </c>
      <c r="C7">
        <v>36.790621424449817</v>
      </c>
      <c r="D7">
        <v>39.906490765469307</v>
      </c>
      <c r="E7">
        <v>3.1158693410194878</v>
      </c>
      <c r="F7">
        <v>32.622142210260158</v>
      </c>
    </row>
    <row r="8" spans="2:6">
      <c r="B8" t="s">
        <v>54</v>
      </c>
      <c r="C8">
        <v>37.106603760904342</v>
      </c>
      <c r="D8">
        <v>39.78601287686331</v>
      </c>
      <c r="E8">
        <v>2.6794091159589768</v>
      </c>
      <c r="F8">
        <v>33.426779606974549</v>
      </c>
    </row>
    <row r="9" spans="2:6">
      <c r="B9" t="s">
        <v>55</v>
      </c>
      <c r="C9">
        <v>37.266198531758697</v>
      </c>
      <c r="D9">
        <v>40.141653367379504</v>
      </c>
      <c r="E9">
        <v>2.8754548356208107</v>
      </c>
      <c r="F9">
        <v>34.1655005764446</v>
      </c>
    </row>
    <row r="10" spans="2:6">
      <c r="B10" t="s">
        <v>56</v>
      </c>
      <c r="C10">
        <v>36.186548763941502</v>
      </c>
      <c r="D10">
        <v>43.642128607051532</v>
      </c>
      <c r="E10">
        <v>7.4555798431100291</v>
      </c>
      <c r="F10">
        <v>48.708571767464917</v>
      </c>
    </row>
    <row r="11" spans="2:6">
      <c r="B11" t="s">
        <v>57</v>
      </c>
      <c r="C11">
        <v>36.166119680349659</v>
      </c>
      <c r="D11">
        <v>46.281519044486089</v>
      </c>
      <c r="E11">
        <v>10.115399364136422</v>
      </c>
      <c r="F11">
        <v>62.6</v>
      </c>
    </row>
    <row r="12" spans="2:6">
      <c r="B12" t="s">
        <v>58</v>
      </c>
      <c r="C12">
        <v>37.166814089294405</v>
      </c>
      <c r="D12">
        <v>45.77851150542817</v>
      </c>
      <c r="E12">
        <v>8.6116974161337616</v>
      </c>
      <c r="F12">
        <v>69.2</v>
      </c>
    </row>
    <row r="13" spans="2:6">
      <c r="B13" t="s">
        <v>59</v>
      </c>
      <c r="C13">
        <v>37.400255427535754</v>
      </c>
      <c r="D13">
        <v>44.680059947034408</v>
      </c>
      <c r="E13">
        <v>7.2798045194986534</v>
      </c>
      <c r="F13">
        <v>72.8</v>
      </c>
    </row>
    <row r="14" spans="2:6">
      <c r="B14" t="s">
        <v>60</v>
      </c>
      <c r="C14">
        <v>36.916335585650899</v>
      </c>
      <c r="D14">
        <v>44.160774874575878</v>
      </c>
      <c r="E14">
        <v>7.2444392889249771</v>
      </c>
      <c r="F14">
        <v>76.2</v>
      </c>
    </row>
    <row r="15" spans="2:6">
      <c r="B15" t="s">
        <v>61</v>
      </c>
      <c r="C15">
        <v>36.731407356869759</v>
      </c>
      <c r="D15">
        <v>42.542175960588516</v>
      </c>
      <c r="E15">
        <v>5.81076860371875</v>
      </c>
      <c r="F15">
        <v>78</v>
      </c>
    </row>
    <row r="16" spans="2:6">
      <c r="B16" t="s">
        <v>62</v>
      </c>
      <c r="C16">
        <v>36.828415339040347</v>
      </c>
      <c r="D16">
        <v>41.972683798396119</v>
      </c>
      <c r="E16">
        <v>5.1442684593557688</v>
      </c>
      <c r="F16">
        <v>80.2</v>
      </c>
    </row>
    <row r="17" spans="2:6">
      <c r="B17" t="s">
        <v>63</v>
      </c>
      <c r="C17">
        <v>36.886350904458141</v>
      </c>
      <c r="D17">
        <v>41.033872970551862</v>
      </c>
      <c r="E17">
        <v>4.1475220660937264</v>
      </c>
      <c r="F17">
        <v>79.8</v>
      </c>
    </row>
    <row r="18" spans="2:6">
      <c r="B18" t="s">
        <v>64</v>
      </c>
      <c r="C18">
        <v>37.712112128789826</v>
      </c>
      <c r="D18">
        <v>40.356308211363121</v>
      </c>
      <c r="E18">
        <v>2.6441960825732975</v>
      </c>
      <c r="F18">
        <v>82.5</v>
      </c>
    </row>
    <row r="19" spans="2:6">
      <c r="B19" t="s">
        <v>65</v>
      </c>
      <c r="C19">
        <v>37.577929807830358</v>
      </c>
      <c r="D19">
        <v>40.187699011228425</v>
      </c>
      <c r="E19">
        <v>2.6097692033980588</v>
      </c>
      <c r="F19">
        <v>82.1</v>
      </c>
    </row>
    <row r="20" spans="2:6">
      <c r="B20" t="s">
        <v>66</v>
      </c>
      <c r="C20">
        <v>37.707267475447715</v>
      </c>
      <c r="D20">
        <v>39.494627383015604</v>
      </c>
      <c r="E20">
        <v>1.7873599075678797</v>
      </c>
      <c r="F20">
        <v>80.400000000000006</v>
      </c>
    </row>
    <row r="21" spans="2:6">
      <c r="B21" t="s">
        <v>67</v>
      </c>
      <c r="C21">
        <v>37.241381480946927</v>
      </c>
      <c r="D21">
        <v>39.834726945155225</v>
      </c>
      <c r="E21">
        <v>2.5933454642082983</v>
      </c>
      <c r="F21">
        <v>84.4</v>
      </c>
    </row>
    <row r="22" spans="2:6">
      <c r="B22" t="s">
        <v>68</v>
      </c>
      <c r="C22">
        <v>37.503263526917529</v>
      </c>
      <c r="D22">
        <v>54.417248971050412</v>
      </c>
      <c r="E22">
        <v>16.913985444132884</v>
      </c>
      <c r="F22">
        <v>100.18536190439913</v>
      </c>
    </row>
    <row r="23" spans="2:6">
      <c r="B23" t="s">
        <v>69</v>
      </c>
      <c r="C23">
        <v>36.181583660404385</v>
      </c>
      <c r="D23">
        <v>46.512284496313164</v>
      </c>
      <c r="E23">
        <v>10.330700835908766</v>
      </c>
      <c r="F23">
        <v>107.35821544973156</v>
      </c>
    </row>
    <row r="24" spans="2:6">
      <c r="B24" t="s">
        <v>70</v>
      </c>
      <c r="C24">
        <v>37.280722160174733</v>
      </c>
      <c r="D24">
        <v>41.782790084882457</v>
      </c>
      <c r="E24">
        <v>4.5020679247077249</v>
      </c>
      <c r="F24">
        <v>108.99735751435642</v>
      </c>
    </row>
    <row r="25" spans="2:6">
      <c r="B25" t="s">
        <v>71</v>
      </c>
      <c r="C25">
        <v>38.415328203896756</v>
      </c>
      <c r="D25">
        <v>41.885583545628371</v>
      </c>
      <c r="E25">
        <v>3.4702553417316246</v>
      </c>
      <c r="F25">
        <v>109.68430399239715</v>
      </c>
    </row>
    <row r="26" spans="2:6">
      <c r="B26" t="s">
        <v>72</v>
      </c>
      <c r="C26">
        <v>38.962768844252373</v>
      </c>
      <c r="D26">
        <v>41.879975739722951</v>
      </c>
      <c r="E26">
        <v>2.9172068954705752</v>
      </c>
      <c r="F26">
        <v>106.1770400913515</v>
      </c>
    </row>
    <row r="27" spans="2:6">
      <c r="B27" t="s">
        <v>108</v>
      </c>
      <c r="C27">
        <v>39.134716100509209</v>
      </c>
      <c r="D27">
        <v>41.913084665555679</v>
      </c>
      <c r="E27">
        <v>2.7783685650464593</v>
      </c>
      <c r="F27">
        <v>103.76445646039882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D2A8-9E61-4C4B-972C-AD5125904CB9}">
  <dimension ref="C3:G321"/>
  <sheetViews>
    <sheetView workbookViewId="0">
      <selection activeCell="F5" sqref="F5:F334"/>
    </sheetView>
  </sheetViews>
  <sheetFormatPr baseColWidth="10" defaultColWidth="9.1640625" defaultRowHeight="13"/>
  <cols>
    <col min="1" max="16384" width="9.1640625" style="4"/>
  </cols>
  <sheetData>
    <row r="3" spans="3:7">
      <c r="C3" s="4" t="s">
        <v>230</v>
      </c>
      <c r="F3" s="4" t="s">
        <v>231</v>
      </c>
    </row>
    <row r="5" spans="3:7">
      <c r="C5" s="4" t="s">
        <v>156</v>
      </c>
      <c r="D5" s="4">
        <v>37.823394687360832</v>
      </c>
      <c r="F5" s="4">
        <v>1700</v>
      </c>
      <c r="G5" s="4">
        <v>19.716160699921303</v>
      </c>
    </row>
    <row r="6" spans="3:7">
      <c r="C6" s="4" t="s">
        <v>157</v>
      </c>
      <c r="D6" s="4">
        <v>40.97639197578841</v>
      </c>
      <c r="F6" s="4">
        <v>1701</v>
      </c>
      <c r="G6" s="4">
        <v>18.985491675565541</v>
      </c>
    </row>
    <row r="7" spans="3:7">
      <c r="C7" s="4" t="s">
        <v>158</v>
      </c>
      <c r="D7" s="4">
        <v>42.995445959202215</v>
      </c>
      <c r="F7" s="4">
        <v>1702</v>
      </c>
      <c r="G7" s="4">
        <v>19.502009555610858</v>
      </c>
    </row>
    <row r="8" spans="3:7">
      <c r="C8" s="4" t="s">
        <v>159</v>
      </c>
      <c r="D8" s="4">
        <v>42.886221210807292</v>
      </c>
      <c r="F8" s="4">
        <v>1703</v>
      </c>
      <c r="G8" s="4">
        <v>21.153747764659663</v>
      </c>
    </row>
    <row r="9" spans="3:7">
      <c r="C9" s="4" t="s">
        <v>160</v>
      </c>
      <c r="D9" s="4">
        <v>41.812579102760786</v>
      </c>
      <c r="F9" s="4">
        <v>1704</v>
      </c>
      <c r="G9" s="4">
        <v>18.536368635884688</v>
      </c>
    </row>
    <row r="10" spans="3:7">
      <c r="C10" s="4" t="s">
        <v>161</v>
      </c>
      <c r="D10" s="4">
        <v>39.844781327557669</v>
      </c>
      <c r="F10" s="4">
        <v>1705</v>
      </c>
      <c r="G10" s="4">
        <v>20.47419977384325</v>
      </c>
    </row>
    <row r="11" spans="3:7">
      <c r="C11" s="4" t="s">
        <v>162</v>
      </c>
      <c r="D11" s="4">
        <v>37.946510587355768</v>
      </c>
      <c r="F11" s="4">
        <v>1706</v>
      </c>
      <c r="G11" s="4">
        <v>29.056622323635892</v>
      </c>
    </row>
    <row r="12" spans="3:7">
      <c r="C12" s="4" t="s">
        <v>163</v>
      </c>
      <c r="D12" s="4">
        <v>38.188819514941528</v>
      </c>
      <c r="F12" s="4">
        <v>1707</v>
      </c>
      <c r="G12" s="4">
        <v>29.02606776837532</v>
      </c>
    </row>
    <row r="13" spans="3:7">
      <c r="C13" s="4" t="s">
        <v>164</v>
      </c>
      <c r="D13" s="4">
        <v>37.66163930529099</v>
      </c>
      <c r="F13" s="4">
        <v>1708</v>
      </c>
      <c r="G13" s="4">
        <v>29.336523223168683</v>
      </c>
    </row>
    <row r="14" spans="3:7">
      <c r="C14" s="4" t="s">
        <v>165</v>
      </c>
      <c r="D14" s="4">
        <v>36.70929514245104</v>
      </c>
      <c r="F14" s="4">
        <v>1709</v>
      </c>
      <c r="G14" s="4">
        <v>34.120891276271209</v>
      </c>
    </row>
    <row r="15" spans="3:7">
      <c r="C15" s="4" t="s">
        <v>166</v>
      </c>
      <c r="D15" s="4">
        <v>33.896368192266266</v>
      </c>
      <c r="F15" s="4">
        <v>1710</v>
      </c>
      <c r="G15" s="4">
        <v>37.209301306747911</v>
      </c>
    </row>
    <row r="16" spans="3:7">
      <c r="C16" s="4" t="s">
        <v>167</v>
      </c>
      <c r="D16" s="4">
        <v>31.861546128311208</v>
      </c>
      <c r="F16" s="4">
        <v>1711</v>
      </c>
      <c r="G16" s="4">
        <v>40.878038995446445</v>
      </c>
    </row>
    <row r="17" spans="3:7">
      <c r="C17" s="4" t="s">
        <v>168</v>
      </c>
      <c r="D17" s="4">
        <v>30.227730931069317</v>
      </c>
      <c r="F17" s="4">
        <v>1712</v>
      </c>
      <c r="G17" s="4">
        <v>54.194156973786683</v>
      </c>
    </row>
    <row r="18" spans="3:7">
      <c r="C18" s="4" t="s">
        <v>169</v>
      </c>
      <c r="D18" s="4">
        <v>29.427064603185148</v>
      </c>
      <c r="F18" s="4">
        <v>1713</v>
      </c>
      <c r="G18" s="4">
        <v>59.163032909333552</v>
      </c>
    </row>
    <row r="19" spans="3:7">
      <c r="C19" s="4" t="s">
        <v>170</v>
      </c>
      <c r="D19" s="4">
        <v>42.024538670097911</v>
      </c>
      <c r="F19" s="4">
        <v>1714</v>
      </c>
      <c r="G19" s="4">
        <v>54.53345507345594</v>
      </c>
    </row>
    <row r="20" spans="3:7">
      <c r="C20" s="4" t="s">
        <v>171</v>
      </c>
      <c r="D20" s="4">
        <v>67.816782005376652</v>
      </c>
      <c r="F20" s="4">
        <v>1715</v>
      </c>
      <c r="G20" s="4">
        <v>62.335220389264066</v>
      </c>
    </row>
    <row r="21" spans="3:7">
      <c r="C21" s="4" t="s">
        <v>172</v>
      </c>
      <c r="D21" s="4">
        <v>103.14371248995411</v>
      </c>
      <c r="F21" s="4">
        <v>1716</v>
      </c>
      <c r="G21" s="4">
        <v>61.027338485723782</v>
      </c>
    </row>
    <row r="22" spans="3:7">
      <c r="C22" s="4" t="s">
        <v>173</v>
      </c>
      <c r="D22" s="4">
        <v>125.45281564968411</v>
      </c>
      <c r="F22" s="4">
        <v>1717</v>
      </c>
      <c r="G22" s="4">
        <v>59.271951109744826</v>
      </c>
    </row>
    <row r="23" spans="3:7">
      <c r="C23" s="4" t="s">
        <v>174</v>
      </c>
      <c r="D23" s="4">
        <v>144.22039597194737</v>
      </c>
      <c r="F23" s="4">
        <v>1718</v>
      </c>
      <c r="G23" s="4">
        <v>56.323231488234008</v>
      </c>
    </row>
    <row r="24" spans="3:7">
      <c r="C24" s="4" t="s">
        <v>175</v>
      </c>
      <c r="D24" s="4">
        <v>139.30576430140061</v>
      </c>
      <c r="F24" s="4">
        <v>1719</v>
      </c>
      <c r="G24" s="4">
        <v>59.785597203742036</v>
      </c>
    </row>
    <row r="25" spans="3:7">
      <c r="C25" s="4" t="s">
        <v>176</v>
      </c>
      <c r="D25" s="4">
        <v>152.32045359303405</v>
      </c>
      <c r="F25" s="4">
        <v>1720</v>
      </c>
      <c r="G25" s="4">
        <v>55.379415044771655</v>
      </c>
    </row>
    <row r="26" spans="3:7">
      <c r="C26" s="4" t="s">
        <v>177</v>
      </c>
      <c r="D26" s="4">
        <v>174.60083830988847</v>
      </c>
      <c r="F26" s="4">
        <v>1721</v>
      </c>
      <c r="G26" s="4">
        <v>58.60773021139363</v>
      </c>
    </row>
    <row r="27" spans="3:7">
      <c r="C27" s="4" t="s">
        <v>178</v>
      </c>
      <c r="D27" s="4">
        <v>187.53239924287885</v>
      </c>
      <c r="F27" s="4">
        <v>1722</v>
      </c>
      <c r="G27" s="4">
        <v>58.917592421633223</v>
      </c>
    </row>
    <row r="28" spans="3:7">
      <c r="C28" s="4" t="s">
        <v>179</v>
      </c>
      <c r="D28" s="4">
        <v>183.61244805174189</v>
      </c>
      <c r="F28" s="4">
        <v>1723</v>
      </c>
      <c r="G28" s="4">
        <v>59.595253761953799</v>
      </c>
    </row>
    <row r="29" spans="3:7">
      <c r="C29" s="4" t="s">
        <v>180</v>
      </c>
      <c r="D29" s="4">
        <v>177.13441946859959</v>
      </c>
      <c r="F29" s="4">
        <v>1724</v>
      </c>
      <c r="G29" s="4">
        <v>59.924670403322104</v>
      </c>
    </row>
    <row r="30" spans="3:7">
      <c r="C30" s="4" t="s">
        <v>181</v>
      </c>
      <c r="D30" s="4">
        <v>179.75178885082039</v>
      </c>
      <c r="F30" s="4">
        <v>1725</v>
      </c>
      <c r="G30" s="4">
        <v>56.625754562412041</v>
      </c>
    </row>
    <row r="31" spans="3:7">
      <c r="C31" s="4" t="s">
        <v>182</v>
      </c>
      <c r="D31" s="4">
        <v>174.32166298531072</v>
      </c>
      <c r="F31" s="4">
        <v>1726</v>
      </c>
      <c r="G31" s="4">
        <v>57.148093220403425</v>
      </c>
    </row>
    <row r="32" spans="3:7">
      <c r="C32" s="4" t="s">
        <v>183</v>
      </c>
      <c r="D32" s="4">
        <v>171.45706293427003</v>
      </c>
      <c r="F32" s="4">
        <v>1727</v>
      </c>
      <c r="G32" s="4">
        <v>58.062157656942389</v>
      </c>
    </row>
    <row r="33" spans="3:7">
      <c r="C33" s="4" t="s">
        <v>184</v>
      </c>
      <c r="D33" s="4">
        <v>168.68610960666146</v>
      </c>
      <c r="F33" s="4">
        <v>1728</v>
      </c>
      <c r="G33" s="4">
        <v>53.117253195521336</v>
      </c>
    </row>
    <row r="34" spans="3:7">
      <c r="C34" s="4" t="s">
        <v>185</v>
      </c>
      <c r="D34" s="4">
        <v>169.39185967246993</v>
      </c>
      <c r="F34" s="4">
        <v>1729</v>
      </c>
      <c r="G34" s="4">
        <v>56.72474763780609</v>
      </c>
    </row>
    <row r="35" spans="3:7">
      <c r="C35" s="4" t="s">
        <v>186</v>
      </c>
      <c r="D35" s="4">
        <v>178.44449550895115</v>
      </c>
      <c r="F35" s="4">
        <v>1730</v>
      </c>
      <c r="G35" s="4">
        <v>58.405769620338823</v>
      </c>
    </row>
    <row r="36" spans="3:7">
      <c r="C36" s="4" t="s">
        <v>187</v>
      </c>
      <c r="D36" s="4">
        <v>186.09716867720925</v>
      </c>
      <c r="F36" s="4">
        <v>1731</v>
      </c>
      <c r="G36" s="4">
        <v>59.727017755913486</v>
      </c>
    </row>
    <row r="37" spans="3:7">
      <c r="C37" s="4" t="s">
        <v>188</v>
      </c>
      <c r="D37" s="4">
        <v>189.76041601639227</v>
      </c>
      <c r="F37" s="4">
        <v>1732</v>
      </c>
      <c r="G37" s="4">
        <v>56.884132670066016</v>
      </c>
    </row>
    <row r="38" spans="3:7">
      <c r="C38" s="4" t="s">
        <v>189</v>
      </c>
      <c r="D38" s="4">
        <v>185.93092829169569</v>
      </c>
      <c r="F38" s="4">
        <v>1733</v>
      </c>
      <c r="G38" s="4">
        <v>54.938885202737701</v>
      </c>
    </row>
    <row r="39" spans="3:7">
      <c r="C39" s="4" t="s">
        <v>190</v>
      </c>
      <c r="D39" s="4">
        <v>174.86769827138218</v>
      </c>
      <c r="F39" s="4">
        <v>1734</v>
      </c>
      <c r="G39" s="4">
        <v>54.355365831752593</v>
      </c>
    </row>
    <row r="40" spans="3:7">
      <c r="C40" s="4" t="s">
        <v>191</v>
      </c>
      <c r="D40" s="4">
        <v>165.92354788654484</v>
      </c>
      <c r="F40" s="4">
        <v>1735</v>
      </c>
      <c r="G40" s="4">
        <v>54.921829590286663</v>
      </c>
    </row>
    <row r="41" spans="3:7">
      <c r="C41" s="4" t="s">
        <v>192</v>
      </c>
      <c r="D41" s="4">
        <v>155.74834117885072</v>
      </c>
      <c r="F41" s="4">
        <v>1736</v>
      </c>
      <c r="G41" s="4">
        <v>52.022365538799775</v>
      </c>
    </row>
    <row r="42" spans="3:7">
      <c r="C42" s="4" t="s">
        <v>193</v>
      </c>
      <c r="D42" s="4">
        <v>154.22135376164312</v>
      </c>
      <c r="F42" s="4">
        <v>1737</v>
      </c>
      <c r="G42" s="4">
        <v>54.529285089530497</v>
      </c>
    </row>
    <row r="43" spans="3:7">
      <c r="C43" s="4" t="s">
        <v>194</v>
      </c>
      <c r="D43" s="4">
        <v>147.52433389421043</v>
      </c>
      <c r="F43" s="4">
        <v>1738</v>
      </c>
      <c r="G43" s="4">
        <v>53.290339762346861</v>
      </c>
    </row>
    <row r="44" spans="3:7">
      <c r="C44" s="4" t="s">
        <v>195</v>
      </c>
      <c r="D44" s="4">
        <v>136.66566189028237</v>
      </c>
      <c r="F44" s="4">
        <v>1739</v>
      </c>
      <c r="G44" s="4">
        <v>53.004083618764966</v>
      </c>
    </row>
    <row r="45" spans="3:7">
      <c r="C45" s="4" t="s">
        <v>196</v>
      </c>
      <c r="D45" s="4">
        <v>144.03109894189046</v>
      </c>
      <c r="F45" s="4">
        <v>1740</v>
      </c>
      <c r="G45" s="4">
        <v>50.720112819944873</v>
      </c>
    </row>
    <row r="46" spans="3:7">
      <c r="C46" s="4" t="s">
        <v>197</v>
      </c>
      <c r="D46" s="4">
        <v>158.45060168662661</v>
      </c>
      <c r="F46" s="4">
        <v>1741</v>
      </c>
      <c r="G46" s="4">
        <v>50.290705727779688</v>
      </c>
    </row>
    <row r="47" spans="3:7">
      <c r="C47" s="4" t="s">
        <v>198</v>
      </c>
      <c r="D47" s="4">
        <v>176.74599793091758</v>
      </c>
      <c r="F47" s="4">
        <v>1742</v>
      </c>
      <c r="G47" s="4">
        <v>52.675863886746384</v>
      </c>
    </row>
    <row r="48" spans="3:7">
      <c r="C48" s="4" t="s">
        <v>199</v>
      </c>
      <c r="D48" s="4">
        <v>200.78335263114408</v>
      </c>
      <c r="F48" s="4">
        <v>1743</v>
      </c>
      <c r="G48" s="4">
        <v>56.965692054562233</v>
      </c>
    </row>
    <row r="49" spans="3:7">
      <c r="C49" s="4" t="s">
        <v>200</v>
      </c>
      <c r="D49" s="4">
        <v>233.44169845707339</v>
      </c>
      <c r="F49" s="4">
        <v>1744</v>
      </c>
      <c r="G49" s="4">
        <v>61.567527541353535</v>
      </c>
    </row>
    <row r="50" spans="3:7">
      <c r="C50" s="4" t="s">
        <v>201</v>
      </c>
      <c r="D50" s="4">
        <v>246.7653491323658</v>
      </c>
      <c r="F50" s="4">
        <v>1745</v>
      </c>
      <c r="G50" s="4">
        <v>66.018059019631607</v>
      </c>
    </row>
    <row r="51" spans="3:7">
      <c r="C51" s="4" t="s">
        <v>202</v>
      </c>
      <c r="D51" s="4">
        <v>251.8316528080303</v>
      </c>
      <c r="F51" s="4">
        <v>1746</v>
      </c>
      <c r="G51" s="4">
        <v>67.481168823477333</v>
      </c>
    </row>
    <row r="52" spans="3:7">
      <c r="C52" s="4" t="s">
        <v>203</v>
      </c>
      <c r="D52" s="4">
        <v>230.17061036847667</v>
      </c>
      <c r="F52" s="4">
        <v>1747</v>
      </c>
      <c r="G52" s="4">
        <v>70.273366567288846</v>
      </c>
    </row>
    <row r="53" spans="3:7">
      <c r="C53" s="4" t="s">
        <v>204</v>
      </c>
      <c r="D53" s="4">
        <v>210.76777666721713</v>
      </c>
      <c r="F53" s="4">
        <v>1748</v>
      </c>
      <c r="G53" s="4">
        <v>74.887762472321768</v>
      </c>
    </row>
    <row r="54" spans="3:7">
      <c r="C54" s="4" t="s">
        <v>205</v>
      </c>
      <c r="D54" s="4">
        <v>204.98109046014332</v>
      </c>
      <c r="F54" s="4">
        <v>1749</v>
      </c>
      <c r="G54" s="4">
        <v>75.939358797981527</v>
      </c>
    </row>
    <row r="55" spans="3:7">
      <c r="C55" s="4" t="s">
        <v>206</v>
      </c>
      <c r="D55" s="4">
        <v>185.74101152236148</v>
      </c>
      <c r="F55" s="4">
        <v>1750</v>
      </c>
      <c r="G55" s="4">
        <v>74.960435869728002</v>
      </c>
    </row>
    <row r="56" spans="3:7">
      <c r="C56" s="4" t="s">
        <v>207</v>
      </c>
      <c r="D56" s="4">
        <v>169.48433300040313</v>
      </c>
      <c r="F56" s="4">
        <v>1751</v>
      </c>
      <c r="G56" s="4">
        <v>75.808381888226293</v>
      </c>
    </row>
    <row r="57" spans="3:7">
      <c r="C57" s="4" t="s">
        <v>208</v>
      </c>
      <c r="D57" s="4">
        <v>158.51690072281929</v>
      </c>
      <c r="F57" s="4">
        <v>1752</v>
      </c>
      <c r="G57" s="4">
        <v>69.175296264144265</v>
      </c>
    </row>
    <row r="58" spans="3:7">
      <c r="C58" s="4" t="s">
        <v>209</v>
      </c>
      <c r="D58" s="4">
        <v>152.71538073637655</v>
      </c>
      <c r="F58" s="4">
        <v>1753</v>
      </c>
      <c r="G58" s="4">
        <v>67.695309410065107</v>
      </c>
    </row>
    <row r="59" spans="3:7">
      <c r="C59" s="4" t="s">
        <v>210</v>
      </c>
      <c r="D59" s="4">
        <v>143.34026132316498</v>
      </c>
      <c r="F59" s="4">
        <v>1754</v>
      </c>
      <c r="G59" s="4">
        <v>68.017628849602076</v>
      </c>
    </row>
    <row r="60" spans="3:7">
      <c r="C60" s="4" t="s">
        <v>211</v>
      </c>
      <c r="D60" s="4">
        <v>132.48566808760839</v>
      </c>
      <c r="F60" s="4">
        <v>1755</v>
      </c>
      <c r="G60" s="4">
        <v>67.574274060538528</v>
      </c>
    </row>
    <row r="61" spans="3:7">
      <c r="C61" s="4" t="s">
        <v>212</v>
      </c>
      <c r="D61" s="4">
        <v>123.91264452193063</v>
      </c>
      <c r="F61" s="4">
        <v>1756</v>
      </c>
      <c r="G61" s="4">
        <v>67.638931626254248</v>
      </c>
    </row>
    <row r="62" spans="3:7">
      <c r="C62" s="4" t="s">
        <v>213</v>
      </c>
      <c r="D62" s="4">
        <v>118.42059488606714</v>
      </c>
      <c r="F62" s="4">
        <v>1757</v>
      </c>
      <c r="G62" s="4">
        <v>63.41111071451995</v>
      </c>
    </row>
    <row r="63" spans="3:7">
      <c r="C63" s="4" t="s">
        <v>214</v>
      </c>
      <c r="D63" s="4">
        <v>114.31912139307639</v>
      </c>
      <c r="F63" s="4">
        <v>1758</v>
      </c>
      <c r="G63" s="4">
        <v>67.282929885858877</v>
      </c>
    </row>
    <row r="64" spans="3:7">
      <c r="C64" s="4" t="s">
        <v>215</v>
      </c>
      <c r="D64" s="4">
        <v>107.5839863449453</v>
      </c>
      <c r="F64" s="4">
        <v>1759</v>
      </c>
      <c r="G64" s="4">
        <v>77.719709158692098</v>
      </c>
    </row>
    <row r="65" spans="3:7">
      <c r="C65" s="4" t="s">
        <v>216</v>
      </c>
      <c r="D65" s="4">
        <v>102.47742029090645</v>
      </c>
      <c r="F65" s="4">
        <v>1760</v>
      </c>
      <c r="G65" s="4">
        <v>84.990871275668383</v>
      </c>
    </row>
    <row r="66" spans="3:7">
      <c r="C66" s="4" t="s">
        <v>217</v>
      </c>
      <c r="D66" s="4">
        <v>99.45199778024417</v>
      </c>
      <c r="F66" s="4">
        <v>1761</v>
      </c>
      <c r="G66" s="4">
        <v>94.545971474980803</v>
      </c>
    </row>
    <row r="67" spans="3:7">
      <c r="C67" s="4" t="s">
        <v>218</v>
      </c>
      <c r="D67" s="4">
        <v>98.258550877308494</v>
      </c>
      <c r="F67" s="4">
        <v>1762</v>
      </c>
      <c r="G67" s="4">
        <v>104.18510904604896</v>
      </c>
    </row>
    <row r="68" spans="3:7">
      <c r="C68" s="4" t="s">
        <v>219</v>
      </c>
      <c r="D68" s="4">
        <v>90.678906789067895</v>
      </c>
      <c r="F68" s="4">
        <v>1763</v>
      </c>
      <c r="G68" s="4">
        <v>103.26245733434375</v>
      </c>
    </row>
    <row r="69" spans="3:7">
      <c r="C69" s="4" t="s">
        <v>220</v>
      </c>
      <c r="D69" s="4">
        <v>84.184181415929203</v>
      </c>
      <c r="F69" s="4">
        <v>1764</v>
      </c>
      <c r="G69" s="4">
        <v>102.67585156438979</v>
      </c>
    </row>
    <row r="70" spans="3:7">
      <c r="C70" s="4" t="s">
        <v>221</v>
      </c>
      <c r="D70" s="4">
        <v>80.871651958507513</v>
      </c>
      <c r="F70" s="4">
        <v>1765</v>
      </c>
      <c r="G70" s="4">
        <v>102.1213163362623</v>
      </c>
    </row>
    <row r="71" spans="3:7">
      <c r="C71" s="4" t="s">
        <v>222</v>
      </c>
      <c r="D71" s="4">
        <v>77.720811566030861</v>
      </c>
      <c r="F71" s="4">
        <v>1766</v>
      </c>
      <c r="G71" s="4">
        <v>99.452522266263486</v>
      </c>
    </row>
    <row r="72" spans="3:7">
      <c r="C72" s="4" t="s">
        <v>223</v>
      </c>
      <c r="D72" s="4">
        <v>77.015248091173234</v>
      </c>
      <c r="F72" s="4">
        <v>1767</v>
      </c>
      <c r="G72" s="4">
        <v>95.737676837872613</v>
      </c>
    </row>
    <row r="73" spans="3:7">
      <c r="C73" s="4" t="s">
        <v>224</v>
      </c>
      <c r="D73" s="4">
        <v>69.762285995812292</v>
      </c>
      <c r="F73" s="4">
        <v>1768</v>
      </c>
      <c r="G73" s="4">
        <v>96.862795789623533</v>
      </c>
    </row>
    <row r="74" spans="3:7">
      <c r="C74" s="4" t="s">
        <v>225</v>
      </c>
      <c r="D74" s="4">
        <v>61.127229049246978</v>
      </c>
      <c r="F74" s="4">
        <v>1769</v>
      </c>
      <c r="G74" s="4">
        <v>93.911190961891492</v>
      </c>
    </row>
    <row r="75" spans="3:7">
      <c r="C75" s="4" t="s">
        <v>226</v>
      </c>
      <c r="D75" s="4">
        <v>54.667909044840044</v>
      </c>
      <c r="F75" s="4">
        <v>1770</v>
      </c>
      <c r="G75" s="4">
        <v>95.260639403381248</v>
      </c>
    </row>
    <row r="76" spans="3:7">
      <c r="C76" s="4" t="s">
        <v>227</v>
      </c>
      <c r="D76" s="4">
        <v>52.612263472350676</v>
      </c>
      <c r="F76" s="4">
        <v>1771</v>
      </c>
      <c r="G76" s="4">
        <v>88.803072911168002</v>
      </c>
    </row>
    <row r="77" spans="3:7">
      <c r="C77" s="4" t="s">
        <v>228</v>
      </c>
      <c r="D77" s="4">
        <v>46.586086692937258</v>
      </c>
      <c r="F77" s="4">
        <v>1772</v>
      </c>
      <c r="G77" s="4">
        <v>87.962507191137405</v>
      </c>
    </row>
    <row r="78" spans="3:7">
      <c r="C78" s="4" t="s">
        <v>229</v>
      </c>
      <c r="D78" s="4">
        <v>45.205155359275366</v>
      </c>
      <c r="F78" s="4">
        <v>1773</v>
      </c>
      <c r="G78" s="4">
        <v>86.165034100544702</v>
      </c>
    </row>
    <row r="79" spans="3:7">
      <c r="C79" s="4" t="s">
        <v>125</v>
      </c>
      <c r="D79" s="4">
        <v>47.776687544131534</v>
      </c>
      <c r="F79" s="4">
        <v>1774</v>
      </c>
      <c r="G79" s="4">
        <v>85.963966800113155</v>
      </c>
    </row>
    <row r="80" spans="3:7">
      <c r="C80" s="4" t="s">
        <v>126</v>
      </c>
      <c r="D80" s="4">
        <v>49.361429421548131</v>
      </c>
      <c r="F80" s="4">
        <v>1775</v>
      </c>
      <c r="G80" s="4">
        <v>83.222560788133464</v>
      </c>
    </row>
    <row r="81" spans="3:7">
      <c r="C81" s="4" t="s">
        <v>127</v>
      </c>
      <c r="D81" s="4">
        <v>47.835072987482285</v>
      </c>
      <c r="F81" s="4">
        <v>1776</v>
      </c>
      <c r="G81" s="4">
        <v>84.584019988095292</v>
      </c>
    </row>
    <row r="82" spans="3:7">
      <c r="C82" s="4" t="s">
        <v>128</v>
      </c>
      <c r="D82" s="4">
        <v>44.366810277473938</v>
      </c>
      <c r="F82" s="4">
        <v>1777</v>
      </c>
      <c r="G82" s="4">
        <v>83.858189472301675</v>
      </c>
    </row>
    <row r="83" spans="3:7">
      <c r="C83" s="4" t="s">
        <v>129</v>
      </c>
      <c r="D83" s="4">
        <v>42.227878025298601</v>
      </c>
      <c r="F83" s="4">
        <v>1778</v>
      </c>
      <c r="G83" s="4">
        <v>90.001599503942529</v>
      </c>
    </row>
    <row r="84" spans="3:7">
      <c r="C84" s="4" t="s">
        <v>130</v>
      </c>
      <c r="D84" s="4">
        <v>39.123038370059326</v>
      </c>
      <c r="F84" s="4">
        <v>1779</v>
      </c>
      <c r="G84" s="4">
        <v>101.20627704013843</v>
      </c>
    </row>
    <row r="85" spans="3:7">
      <c r="C85" s="4" t="s">
        <v>131</v>
      </c>
      <c r="D85" s="4">
        <v>40.377375896338712</v>
      </c>
      <c r="F85" s="4">
        <v>1780</v>
      </c>
      <c r="G85" s="4">
        <v>107.50533933449672</v>
      </c>
    </row>
    <row r="86" spans="3:7">
      <c r="C86" s="4" t="s">
        <v>132</v>
      </c>
      <c r="D86" s="4">
        <v>40.065153876431644</v>
      </c>
      <c r="F86" s="4">
        <v>1781</v>
      </c>
      <c r="G86" s="4">
        <v>104.34392168857488</v>
      </c>
    </row>
    <row r="87" spans="3:7">
      <c r="C87" s="4" t="s">
        <v>133</v>
      </c>
      <c r="D87" s="4">
        <v>38.696525782107891</v>
      </c>
      <c r="F87" s="4">
        <v>1782</v>
      </c>
      <c r="G87" s="4">
        <v>117.28288724318901</v>
      </c>
    </row>
    <row r="88" spans="3:7">
      <c r="C88" s="4" t="s">
        <v>134</v>
      </c>
      <c r="D88" s="4">
        <v>38.851657553481907</v>
      </c>
      <c r="F88" s="4">
        <v>1783</v>
      </c>
      <c r="G88" s="4">
        <v>128.49656065650638</v>
      </c>
    </row>
    <row r="89" spans="3:7">
      <c r="C89" s="4" t="s">
        <v>135</v>
      </c>
      <c r="D89" s="4">
        <v>38.713145455397274</v>
      </c>
      <c r="F89" s="4">
        <v>1784</v>
      </c>
      <c r="G89" s="4">
        <v>136.62622737991245</v>
      </c>
    </row>
    <row r="90" spans="3:7">
      <c r="C90" s="4" t="s">
        <v>136</v>
      </c>
      <c r="D90" s="4">
        <v>37.082000282964181</v>
      </c>
      <c r="F90" s="4">
        <v>1785</v>
      </c>
      <c r="G90" s="4">
        <v>137.87023210346757</v>
      </c>
    </row>
    <row r="91" spans="3:7">
      <c r="C91" s="4" t="s">
        <v>137</v>
      </c>
      <c r="D91" s="4">
        <v>34.84298852340897</v>
      </c>
      <c r="F91" s="4">
        <v>1786</v>
      </c>
      <c r="G91" s="4">
        <v>128.47163746639626</v>
      </c>
    </row>
    <row r="92" spans="3:7">
      <c r="C92" s="4" t="s">
        <v>138</v>
      </c>
      <c r="D92" s="4">
        <v>30.989498003454386</v>
      </c>
      <c r="F92" s="4">
        <v>1787</v>
      </c>
      <c r="G92" s="4">
        <v>132.33232373353601</v>
      </c>
    </row>
    <row r="93" spans="3:7">
      <c r="C93" s="4" t="s">
        <v>139</v>
      </c>
      <c r="D93" s="4">
        <v>25.63709088240298</v>
      </c>
      <c r="F93" s="4">
        <v>1788</v>
      </c>
      <c r="G93" s="4">
        <v>136.24330995679918</v>
      </c>
    </row>
    <row r="94" spans="3:7">
      <c r="C94" s="4" t="s">
        <v>140</v>
      </c>
      <c r="D94" s="4">
        <v>23.098691783769482</v>
      </c>
      <c r="F94" s="4">
        <v>1789</v>
      </c>
      <c r="G94" s="4">
        <v>134.95256012320044</v>
      </c>
    </row>
    <row r="95" spans="3:7">
      <c r="C95" s="4" t="s">
        <v>141</v>
      </c>
      <c r="D95" s="4">
        <v>21.709458197439691</v>
      </c>
      <c r="F95" s="4">
        <v>1790</v>
      </c>
      <c r="G95" s="4">
        <v>122.82925387687855</v>
      </c>
    </row>
    <row r="96" spans="3:7">
      <c r="C96" s="4" t="s">
        <v>142</v>
      </c>
      <c r="D96" s="4">
        <v>22.868965517241378</v>
      </c>
      <c r="F96" s="4">
        <v>1791</v>
      </c>
      <c r="G96" s="4">
        <v>121.66252560143329</v>
      </c>
    </row>
    <row r="97" spans="3:7">
      <c r="C97" s="4" t="s">
        <v>143</v>
      </c>
      <c r="D97" s="4">
        <v>26.675580547305227</v>
      </c>
      <c r="F97" s="4">
        <v>1792</v>
      </c>
      <c r="G97" s="4">
        <v>110.50358360245123</v>
      </c>
    </row>
    <row r="98" spans="3:7">
      <c r="C98" s="4" t="s">
        <v>144</v>
      </c>
      <c r="D98" s="4">
        <v>31.197195499511064</v>
      </c>
      <c r="F98" s="4">
        <v>1793</v>
      </c>
      <c r="G98" s="4">
        <v>115.0899322556381</v>
      </c>
    </row>
    <row r="99" spans="3:7">
      <c r="C99" s="4" t="s">
        <v>145</v>
      </c>
      <c r="D99" s="4">
        <v>34.573117374541305</v>
      </c>
      <c r="F99" s="4">
        <v>1794</v>
      </c>
      <c r="G99" s="4">
        <v>124.33921925955531</v>
      </c>
    </row>
    <row r="100" spans="3:7">
      <c r="C100" s="4" t="s">
        <v>146</v>
      </c>
      <c r="D100" s="4">
        <v>36.064865252213323</v>
      </c>
      <c r="F100" s="4">
        <v>1795</v>
      </c>
      <c r="G100" s="4">
        <v>121.36472728568815</v>
      </c>
    </row>
    <row r="101" spans="3:7">
      <c r="C101" s="4" t="s">
        <v>147</v>
      </c>
      <c r="D101" s="4">
        <v>36.671341293938234</v>
      </c>
      <c r="F101" s="4">
        <v>1796</v>
      </c>
      <c r="G101" s="4">
        <v>130.09203212691611</v>
      </c>
    </row>
    <row r="102" spans="3:7">
      <c r="C102" s="4" t="s">
        <v>148</v>
      </c>
      <c r="D102" s="4">
        <v>35.685563400739397</v>
      </c>
      <c r="F102" s="4">
        <v>1797</v>
      </c>
      <c r="G102" s="4">
        <v>139.84134515361893</v>
      </c>
    </row>
    <row r="103" spans="3:7">
      <c r="C103" s="4" t="s">
        <v>149</v>
      </c>
      <c r="D103" s="4">
        <v>33.864843458814761</v>
      </c>
      <c r="F103" s="4">
        <v>1798</v>
      </c>
      <c r="G103" s="4">
        <v>146.06169449353433</v>
      </c>
    </row>
    <row r="104" spans="3:7">
      <c r="C104" s="4" t="s">
        <v>150</v>
      </c>
      <c r="D104" s="4">
        <v>31.254727877224635</v>
      </c>
      <c r="F104" s="4">
        <v>1799</v>
      </c>
      <c r="G104" s="4">
        <v>137.95328006280209</v>
      </c>
    </row>
    <row r="105" spans="3:7">
      <c r="C105" s="4" t="s">
        <v>151</v>
      </c>
      <c r="D105" s="4">
        <v>27.202156324678555</v>
      </c>
      <c r="F105" s="4">
        <v>1800</v>
      </c>
      <c r="G105" s="4">
        <v>128.47409015461412</v>
      </c>
    </row>
    <row r="106" spans="3:7">
      <c r="C106" s="4" t="s">
        <v>152</v>
      </c>
      <c r="D106" s="4">
        <v>26.790780217483118</v>
      </c>
      <c r="F106" s="4">
        <v>1801</v>
      </c>
      <c r="G106" s="4">
        <v>131.92914673919728</v>
      </c>
    </row>
    <row r="107" spans="3:7">
      <c r="C107" s="4" t="s">
        <v>153</v>
      </c>
      <c r="D107" s="4">
        <v>28.098460882582348</v>
      </c>
      <c r="F107" s="4">
        <v>1802</v>
      </c>
      <c r="G107" s="4">
        <v>156.04343601412117</v>
      </c>
    </row>
    <row r="108" spans="3:7">
      <c r="C108" s="4" t="s">
        <v>154</v>
      </c>
      <c r="D108" s="4">
        <v>29.274584547349512</v>
      </c>
      <c r="F108" s="4">
        <v>1803</v>
      </c>
      <c r="G108" s="4">
        <v>160.99212944960564</v>
      </c>
    </row>
    <row r="109" spans="3:7">
      <c r="C109" s="4" t="s">
        <v>155</v>
      </c>
      <c r="D109" s="4">
        <v>31.752626917567824</v>
      </c>
      <c r="F109" s="4">
        <v>1804</v>
      </c>
      <c r="G109" s="4">
        <v>157.59034335570453</v>
      </c>
    </row>
    <row r="110" spans="3:7">
      <c r="C110" s="4" t="s">
        <v>53</v>
      </c>
      <c r="D110" s="4">
        <v>32.622142210260158</v>
      </c>
      <c r="F110" s="4">
        <v>1805</v>
      </c>
      <c r="G110" s="4">
        <v>151.48680246689628</v>
      </c>
    </row>
    <row r="111" spans="3:7">
      <c r="C111" s="4" t="s">
        <v>54</v>
      </c>
      <c r="D111" s="4">
        <v>33.426779606974549</v>
      </c>
      <c r="F111" s="4">
        <v>1806</v>
      </c>
      <c r="G111" s="4">
        <v>154.56187702454167</v>
      </c>
    </row>
    <row r="112" spans="3:7">
      <c r="C112" s="4" t="s">
        <v>55</v>
      </c>
      <c r="D112" s="4">
        <v>34.1655005764446</v>
      </c>
      <c r="F112" s="4">
        <v>1807</v>
      </c>
      <c r="G112" s="4">
        <v>147.90121576908049</v>
      </c>
    </row>
    <row r="113" spans="3:7">
      <c r="C113" s="4" t="s">
        <v>56</v>
      </c>
      <c r="D113" s="4">
        <v>48.708571767464917</v>
      </c>
      <c r="F113" s="4">
        <v>1808</v>
      </c>
      <c r="G113" s="4">
        <v>153.68545917422981</v>
      </c>
    </row>
    <row r="114" spans="3:7">
      <c r="C114" s="4" t="s">
        <v>57</v>
      </c>
      <c r="D114" s="4">
        <v>62.6</v>
      </c>
      <c r="F114" s="4">
        <v>1809</v>
      </c>
      <c r="G114" s="4">
        <v>143.51636092933816</v>
      </c>
    </row>
    <row r="115" spans="3:7">
      <c r="C115" s="4" t="s">
        <v>58</v>
      </c>
      <c r="D115" s="4">
        <v>69.2</v>
      </c>
      <c r="F115" s="4">
        <v>1810</v>
      </c>
      <c r="G115" s="4">
        <v>131.92256860491622</v>
      </c>
    </row>
    <row r="116" spans="3:7">
      <c r="C116" s="4" t="s">
        <v>59</v>
      </c>
      <c r="D116" s="4">
        <v>72.8</v>
      </c>
      <c r="F116" s="4">
        <v>1811</v>
      </c>
      <c r="G116" s="4">
        <v>140.53574716450854</v>
      </c>
    </row>
    <row r="117" spans="3:7">
      <c r="C117" s="4" t="s">
        <v>60</v>
      </c>
      <c r="D117" s="4">
        <v>76.2</v>
      </c>
      <c r="F117" s="4">
        <v>1812</v>
      </c>
      <c r="G117" s="4">
        <v>144.36419806057521</v>
      </c>
    </row>
    <row r="118" spans="3:7">
      <c r="C118" s="4" t="s">
        <v>61</v>
      </c>
      <c r="D118" s="4">
        <v>78</v>
      </c>
      <c r="F118" s="4">
        <v>1813</v>
      </c>
      <c r="G118" s="4">
        <v>149.44368392182898</v>
      </c>
    </row>
    <row r="119" spans="3:7">
      <c r="C119" s="4" t="s">
        <v>62</v>
      </c>
      <c r="D119" s="4">
        <v>80.2</v>
      </c>
      <c r="F119" s="4">
        <v>1814</v>
      </c>
      <c r="G119" s="4">
        <v>161.26336091813579</v>
      </c>
    </row>
    <row r="120" spans="3:7">
      <c r="C120" s="4" t="s">
        <v>63</v>
      </c>
      <c r="D120" s="4">
        <v>79.8</v>
      </c>
      <c r="F120" s="4">
        <v>1815</v>
      </c>
      <c r="G120" s="4">
        <v>164.64363484851219</v>
      </c>
    </row>
    <row r="121" spans="3:7">
      <c r="C121" s="4" t="s">
        <v>64</v>
      </c>
      <c r="D121" s="4">
        <v>82.5</v>
      </c>
      <c r="F121" s="4">
        <v>1816</v>
      </c>
      <c r="G121" s="4">
        <v>183.56291177889887</v>
      </c>
    </row>
    <row r="122" spans="3:7">
      <c r="C122" s="4" t="s">
        <v>65</v>
      </c>
      <c r="D122" s="4">
        <v>82.1</v>
      </c>
      <c r="F122" s="4">
        <v>1817</v>
      </c>
      <c r="G122" s="4">
        <v>175.74984294446159</v>
      </c>
    </row>
    <row r="123" spans="3:7">
      <c r="C123" s="4" t="s">
        <v>66</v>
      </c>
      <c r="D123" s="4">
        <v>80.400000000000006</v>
      </c>
      <c r="F123" s="4">
        <v>1818</v>
      </c>
      <c r="G123" s="4">
        <v>169.16558264632414</v>
      </c>
    </row>
    <row r="124" spans="3:7">
      <c r="C124" s="4" t="s">
        <v>67</v>
      </c>
      <c r="D124" s="4">
        <v>84.4</v>
      </c>
      <c r="F124" s="4">
        <v>1819</v>
      </c>
      <c r="G124" s="4">
        <v>179.3520980330392</v>
      </c>
    </row>
    <row r="125" spans="3:7">
      <c r="C125" s="4" t="s">
        <v>68</v>
      </c>
      <c r="D125" s="4">
        <v>97.7</v>
      </c>
      <c r="F125" s="4">
        <v>1820</v>
      </c>
      <c r="G125" s="4">
        <v>176.78728748409924</v>
      </c>
    </row>
    <row r="126" spans="3:7">
      <c r="C126" s="4" t="s">
        <v>69</v>
      </c>
      <c r="D126" s="4">
        <v>107.35821544973156</v>
      </c>
      <c r="F126" s="4">
        <v>1821</v>
      </c>
      <c r="G126" s="4">
        <v>182.87047599858403</v>
      </c>
    </row>
    <row r="127" spans="3:7">
      <c r="C127" s="4" t="s">
        <v>70</v>
      </c>
      <c r="D127" s="4">
        <v>108.99735751435642</v>
      </c>
      <c r="F127" s="4">
        <v>1822</v>
      </c>
      <c r="G127" s="4">
        <v>194.08203791380899</v>
      </c>
    </row>
    <row r="128" spans="3:7">
      <c r="C128" s="4" t="s">
        <v>71</v>
      </c>
      <c r="D128" s="4">
        <v>109.68430399239715</v>
      </c>
      <c r="F128" s="4">
        <v>1823</v>
      </c>
      <c r="G128" s="4">
        <v>186.87054009676703</v>
      </c>
    </row>
    <row r="129" spans="3:7">
      <c r="C129" s="4" t="s">
        <v>72</v>
      </c>
      <c r="D129" s="4">
        <v>106.1770400913515</v>
      </c>
      <c r="F129" s="4">
        <v>1824</v>
      </c>
      <c r="G129" s="4">
        <v>172.47192738752148</v>
      </c>
    </row>
    <row r="130" spans="3:7">
      <c r="C130" s="4" t="s">
        <v>108</v>
      </c>
      <c r="D130" s="4">
        <v>103.76445646039882</v>
      </c>
      <c r="F130" s="4">
        <v>1825</v>
      </c>
      <c r="G130" s="4">
        <v>154.52559603180052</v>
      </c>
    </row>
    <row r="131" spans="3:7">
      <c r="F131" s="4">
        <v>1826</v>
      </c>
      <c r="G131" s="4">
        <v>175.20455158678749</v>
      </c>
    </row>
    <row r="132" spans="3:7">
      <c r="F132" s="4">
        <v>1827</v>
      </c>
      <c r="G132" s="4">
        <v>168.0886093954739</v>
      </c>
    </row>
    <row r="133" spans="3:7">
      <c r="F133" s="4">
        <v>1828</v>
      </c>
      <c r="G133" s="4">
        <v>167.12630644394909</v>
      </c>
    </row>
    <row r="134" spans="3:7">
      <c r="F134" s="4">
        <v>1829</v>
      </c>
      <c r="G134" s="4">
        <v>172.12422290632529</v>
      </c>
    </row>
    <row r="135" spans="3:7">
      <c r="F135" s="4">
        <v>1830</v>
      </c>
      <c r="G135" s="4">
        <v>164.33406611073417</v>
      </c>
    </row>
    <row r="136" spans="3:7">
      <c r="F136" s="4">
        <v>1831</v>
      </c>
      <c r="G136" s="4">
        <v>166.61631760515587</v>
      </c>
    </row>
    <row r="137" spans="3:7">
      <c r="F137" s="4">
        <v>1832</v>
      </c>
      <c r="G137" s="4">
        <v>166.76720123642573</v>
      </c>
    </row>
    <row r="138" spans="3:7">
      <c r="F138" s="4">
        <v>1833</v>
      </c>
      <c r="G138" s="4">
        <v>170.4766449063892</v>
      </c>
    </row>
    <row r="139" spans="3:7">
      <c r="F139" s="4">
        <v>1834</v>
      </c>
      <c r="G139" s="4">
        <v>160.87553946905018</v>
      </c>
    </row>
    <row r="140" spans="3:7">
      <c r="F140" s="4">
        <v>1835</v>
      </c>
      <c r="G140" s="4">
        <v>155.13178117229296</v>
      </c>
    </row>
    <row r="141" spans="3:7">
      <c r="F141" s="4">
        <v>1836</v>
      </c>
      <c r="G141" s="4">
        <v>143.74923021842173</v>
      </c>
    </row>
    <row r="142" spans="3:7">
      <c r="F142" s="4">
        <v>1837</v>
      </c>
      <c r="G142" s="4">
        <v>147.00427724482404</v>
      </c>
    </row>
    <row r="143" spans="3:7">
      <c r="F143" s="4">
        <v>1838</v>
      </c>
      <c r="G143" s="4">
        <v>140.18341865402695</v>
      </c>
    </row>
    <row r="144" spans="3:7">
      <c r="F144" s="4">
        <v>1839</v>
      </c>
      <c r="G144" s="4">
        <v>134.95381620881912</v>
      </c>
    </row>
    <row r="145" spans="6:7">
      <c r="F145" s="4">
        <v>1840</v>
      </c>
      <c r="G145" s="4">
        <v>140.00706380563571</v>
      </c>
    </row>
    <row r="146" spans="6:7">
      <c r="F146" s="4">
        <v>1841</v>
      </c>
      <c r="G146" s="4">
        <v>143.94173798513347</v>
      </c>
    </row>
    <row r="147" spans="6:7">
      <c r="F147" s="4">
        <v>1842</v>
      </c>
      <c r="G147" s="4">
        <v>151.18322837980728</v>
      </c>
    </row>
    <row r="148" spans="6:7">
      <c r="F148" s="4">
        <v>1843</v>
      </c>
      <c r="G148" s="4">
        <v>150.09185460465247</v>
      </c>
    </row>
    <row r="149" spans="6:7">
      <c r="F149" s="4">
        <v>1844</v>
      </c>
      <c r="G149" s="4">
        <v>139.14028187788927</v>
      </c>
    </row>
    <row r="150" spans="6:7">
      <c r="F150" s="4">
        <v>1845</v>
      </c>
      <c r="G150" s="4">
        <v>129.87108528994213</v>
      </c>
    </row>
    <row r="151" spans="6:7">
      <c r="F151" s="4">
        <v>1846</v>
      </c>
      <c r="G151" s="4">
        <v>127.28838897829432</v>
      </c>
    </row>
    <row r="152" spans="6:7">
      <c r="F152" s="4">
        <v>1847</v>
      </c>
      <c r="G152" s="4">
        <v>122.65973812853136</v>
      </c>
    </row>
    <row r="153" spans="6:7">
      <c r="F153" s="4">
        <v>1848</v>
      </c>
      <c r="G153" s="4">
        <v>128.3590863618715</v>
      </c>
    </row>
    <row r="154" spans="6:7">
      <c r="F154" s="4">
        <v>1849</v>
      </c>
      <c r="G154" s="4">
        <v>125.5284011226754</v>
      </c>
    </row>
    <row r="155" spans="6:7">
      <c r="F155" s="4">
        <v>1850</v>
      </c>
      <c r="G155" s="4">
        <v>134.91537413897208</v>
      </c>
    </row>
    <row r="156" spans="6:7">
      <c r="F156" s="4">
        <v>1851</v>
      </c>
      <c r="G156" s="4">
        <v>130.28955081331156</v>
      </c>
    </row>
    <row r="157" spans="6:7">
      <c r="F157" s="4">
        <v>1852</v>
      </c>
      <c r="G157" s="4">
        <v>125.10822504901849</v>
      </c>
    </row>
    <row r="158" spans="6:7">
      <c r="F158" s="4">
        <v>1853</v>
      </c>
      <c r="G158" s="4">
        <v>110.53523215751407</v>
      </c>
    </row>
    <row r="159" spans="6:7">
      <c r="F159" s="4">
        <v>1854</v>
      </c>
      <c r="G159" s="4">
        <v>103.02668972462828</v>
      </c>
    </row>
    <row r="160" spans="6:7">
      <c r="F160" s="4">
        <v>1855</v>
      </c>
      <c r="G160" s="4">
        <v>104.86648477313079</v>
      </c>
    </row>
    <row r="161" spans="6:7">
      <c r="F161" s="4">
        <v>1856</v>
      </c>
      <c r="G161" s="4">
        <v>100.7733860748113</v>
      </c>
    </row>
    <row r="162" spans="6:7">
      <c r="F162" s="4">
        <v>1857</v>
      </c>
      <c r="G162" s="4">
        <v>101.4365191301509</v>
      </c>
    </row>
    <row r="163" spans="6:7">
      <c r="F163" s="4">
        <v>1858</v>
      </c>
      <c r="G163" s="4">
        <v>105.71371119799142</v>
      </c>
    </row>
    <row r="164" spans="6:7">
      <c r="F164" s="4">
        <v>1859</v>
      </c>
      <c r="G164" s="4">
        <v>98.215216183130195</v>
      </c>
    </row>
    <row r="165" spans="6:7">
      <c r="F165" s="4">
        <v>1860</v>
      </c>
      <c r="G165" s="4">
        <v>95.991071901891161</v>
      </c>
    </row>
    <row r="166" spans="6:7">
      <c r="F166" s="4">
        <v>1861</v>
      </c>
      <c r="G166" s="4">
        <v>92.480585330486377</v>
      </c>
    </row>
    <row r="167" spans="6:7">
      <c r="F167" s="4">
        <v>1862</v>
      </c>
      <c r="G167" s="4">
        <v>92.191664365967554</v>
      </c>
    </row>
    <row r="168" spans="6:7">
      <c r="F168" s="4">
        <v>1863</v>
      </c>
      <c r="G168" s="4">
        <v>84.865753091099364</v>
      </c>
    </row>
    <row r="169" spans="6:7">
      <c r="F169" s="4">
        <v>1864</v>
      </c>
      <c r="G169" s="4">
        <v>80.399461569198436</v>
      </c>
    </row>
    <row r="170" spans="6:7">
      <c r="F170" s="4">
        <v>1865</v>
      </c>
      <c r="G170" s="4">
        <v>78.35412950959612</v>
      </c>
    </row>
    <row r="171" spans="6:7">
      <c r="F171" s="4">
        <v>1866</v>
      </c>
      <c r="G171" s="4">
        <v>75.528228089613108</v>
      </c>
    </row>
    <row r="172" spans="6:7">
      <c r="F172" s="4">
        <v>1867</v>
      </c>
      <c r="G172" s="4">
        <v>75.784214600603548</v>
      </c>
    </row>
    <row r="173" spans="6:7">
      <c r="F173" s="4">
        <v>1868</v>
      </c>
      <c r="G173" s="4">
        <v>74.991065600811567</v>
      </c>
    </row>
    <row r="174" spans="6:7">
      <c r="F174" s="4">
        <v>1869</v>
      </c>
      <c r="G174" s="4">
        <v>73.001554191387086</v>
      </c>
    </row>
    <row r="175" spans="6:7">
      <c r="F175" s="4">
        <v>1870</v>
      </c>
      <c r="G175" s="4">
        <v>68.001635601176588</v>
      </c>
    </row>
    <row r="176" spans="6:7">
      <c r="F176" s="4">
        <v>1871</v>
      </c>
      <c r="G176" s="4">
        <v>63.156802810705962</v>
      </c>
    </row>
    <row r="177" spans="6:7">
      <c r="F177" s="4">
        <v>1872</v>
      </c>
      <c r="G177" s="4">
        <v>59.392929977205299</v>
      </c>
    </row>
    <row r="178" spans="6:7">
      <c r="F178" s="4">
        <v>1873</v>
      </c>
      <c r="G178" s="4">
        <v>56.369961717904914</v>
      </c>
    </row>
    <row r="179" spans="6:7">
      <c r="F179" s="4">
        <v>1874</v>
      </c>
      <c r="G179" s="4">
        <v>56.205706550920411</v>
      </c>
    </row>
    <row r="180" spans="6:7">
      <c r="F180" s="4">
        <v>1875</v>
      </c>
      <c r="G180" s="4">
        <v>57.468855735660654</v>
      </c>
    </row>
    <row r="181" spans="6:7">
      <c r="F181" s="4">
        <v>1876</v>
      </c>
      <c r="G181" s="4">
        <v>58.208481448425069</v>
      </c>
    </row>
    <row r="182" spans="6:7">
      <c r="F182" s="4">
        <v>1877</v>
      </c>
      <c r="G182" s="4">
        <v>58.990033127801652</v>
      </c>
    </row>
    <row r="183" spans="6:7">
      <c r="F183" s="4">
        <v>1878</v>
      </c>
      <c r="G183" s="4">
        <v>60.237009948304156</v>
      </c>
    </row>
    <row r="184" spans="6:7">
      <c r="F184" s="4">
        <v>1879</v>
      </c>
      <c r="G184" s="4">
        <v>62.527446925502481</v>
      </c>
    </row>
    <row r="185" spans="6:7">
      <c r="F185" s="4">
        <v>1880</v>
      </c>
      <c r="G185" s="4">
        <v>58.252969989187847</v>
      </c>
    </row>
    <row r="186" spans="6:7">
      <c r="F186" s="4">
        <v>1881</v>
      </c>
      <c r="G186" s="4">
        <v>57.024931796117819</v>
      </c>
    </row>
    <row r="187" spans="6:7">
      <c r="F187" s="4">
        <v>1882</v>
      </c>
      <c r="G187" s="4">
        <v>54.982224715646574</v>
      </c>
    </row>
    <row r="188" spans="6:7">
      <c r="F188" s="4">
        <v>1883</v>
      </c>
      <c r="G188" s="4">
        <v>54.1833302381932</v>
      </c>
    </row>
    <row r="189" spans="6:7">
      <c r="F189" s="4">
        <v>1884</v>
      </c>
      <c r="G189" s="4">
        <v>55.285687948612804</v>
      </c>
    </row>
    <row r="190" spans="6:7">
      <c r="F190" s="4">
        <v>1885</v>
      </c>
      <c r="G190" s="4">
        <v>56.519232206947471</v>
      </c>
    </row>
    <row r="191" spans="6:7">
      <c r="F191" s="4">
        <v>1886</v>
      </c>
      <c r="G191" s="4">
        <v>55.886870087905038</v>
      </c>
    </row>
    <row r="192" spans="6:7">
      <c r="F192" s="4">
        <v>1887</v>
      </c>
      <c r="G192" s="4">
        <v>51.973210473950694</v>
      </c>
    </row>
    <row r="193" spans="6:7">
      <c r="F193" s="4">
        <v>1888</v>
      </c>
      <c r="G193" s="4">
        <v>49.184239577299365</v>
      </c>
    </row>
    <row r="194" spans="6:7">
      <c r="F194" s="4">
        <v>1889</v>
      </c>
      <c r="G194" s="4">
        <v>46.238923036898917</v>
      </c>
    </row>
    <row r="195" spans="6:7">
      <c r="F195" s="4">
        <v>1890</v>
      </c>
      <c r="G195" s="4">
        <v>44.767673669077581</v>
      </c>
    </row>
    <row r="196" spans="6:7">
      <c r="F196" s="4">
        <v>1891</v>
      </c>
      <c r="G196" s="4">
        <v>44.275597392809765</v>
      </c>
    </row>
    <row r="197" spans="6:7">
      <c r="F197" s="4">
        <v>1892</v>
      </c>
      <c r="G197" s="4">
        <v>44.932904123413465</v>
      </c>
    </row>
    <row r="198" spans="6:7">
      <c r="F198" s="4">
        <v>1893</v>
      </c>
      <c r="G198" s="4">
        <v>44.672146406758657</v>
      </c>
    </row>
    <row r="199" spans="6:7">
      <c r="F199" s="4">
        <v>1894</v>
      </c>
      <c r="G199" s="4">
        <v>42.029092780546783</v>
      </c>
    </row>
    <row r="200" spans="6:7">
      <c r="F200" s="4">
        <v>1895</v>
      </c>
      <c r="G200" s="4">
        <v>40.672652588455442</v>
      </c>
    </row>
    <row r="201" spans="6:7">
      <c r="F201" s="4">
        <v>1896</v>
      </c>
      <c r="G201" s="4">
        <v>39.000274705013169</v>
      </c>
    </row>
    <row r="202" spans="6:7">
      <c r="F202" s="4">
        <v>1897</v>
      </c>
      <c r="G202" s="4">
        <v>37.672835938600841</v>
      </c>
    </row>
    <row r="203" spans="6:7">
      <c r="F203" s="4">
        <v>1898</v>
      </c>
      <c r="G203" s="4">
        <v>35.546706952933981</v>
      </c>
    </row>
    <row r="204" spans="6:7">
      <c r="F204" s="4">
        <v>1899</v>
      </c>
      <c r="G204" s="4">
        <v>33.670667631703289</v>
      </c>
    </row>
    <row r="205" spans="6:7">
      <c r="F205" s="4">
        <v>1900</v>
      </c>
      <c r="G205" s="4">
        <v>34.994184562868284</v>
      </c>
    </row>
    <row r="206" spans="6:7">
      <c r="F206" s="4">
        <v>1901</v>
      </c>
      <c r="G206" s="4">
        <v>37.941707846204579</v>
      </c>
    </row>
    <row r="207" spans="6:7">
      <c r="F207" s="4">
        <v>1902</v>
      </c>
      <c r="G207" s="4">
        <v>39.662248183816573</v>
      </c>
    </row>
    <row r="208" spans="6:7">
      <c r="F208" s="4">
        <v>1903</v>
      </c>
      <c r="G208" s="4">
        <v>40.380251626636287</v>
      </c>
    </row>
    <row r="209" spans="6:7">
      <c r="F209" s="4">
        <v>1904</v>
      </c>
      <c r="G209" s="4">
        <v>40.354329992541068</v>
      </c>
    </row>
    <row r="210" spans="6:7">
      <c r="F210" s="4">
        <v>1905</v>
      </c>
      <c r="G210" s="4">
        <v>38.772761107488122</v>
      </c>
    </row>
    <row r="211" spans="6:7">
      <c r="F211" s="4">
        <v>1906</v>
      </c>
      <c r="G211" s="4">
        <v>36.906866574396297</v>
      </c>
    </row>
    <row r="212" spans="6:7">
      <c r="F212" s="4">
        <v>1907</v>
      </c>
      <c r="G212" s="4">
        <v>34.923026053208929</v>
      </c>
    </row>
    <row r="213" spans="6:7">
      <c r="F213" s="4">
        <v>1908</v>
      </c>
      <c r="G213" s="4">
        <v>36.026038143663392</v>
      </c>
    </row>
    <row r="214" spans="6:7">
      <c r="F214" s="4">
        <v>1909</v>
      </c>
      <c r="G214" s="4">
        <v>35.551007892468093</v>
      </c>
    </row>
    <row r="215" spans="6:7">
      <c r="F215" s="4">
        <v>1910</v>
      </c>
      <c r="G215" s="4">
        <v>33.295133575655484</v>
      </c>
    </row>
    <row r="216" spans="6:7">
      <c r="F216" s="4">
        <v>1911</v>
      </c>
      <c r="G216" s="4">
        <v>31.232987851257899</v>
      </c>
    </row>
    <row r="217" spans="6:7">
      <c r="F217" s="4">
        <v>1912</v>
      </c>
      <c r="G217" s="4">
        <v>29.626300352455178</v>
      </c>
    </row>
    <row r="218" spans="6:7">
      <c r="F218" s="4">
        <v>1913</v>
      </c>
      <c r="G218" s="4">
        <v>28.266227326537493</v>
      </c>
    </row>
    <row r="219" spans="6:7">
      <c r="F219" s="4">
        <v>1914</v>
      </c>
      <c r="G219" s="4">
        <v>41.381951556291611</v>
      </c>
    </row>
    <row r="220" spans="6:7">
      <c r="F220" s="4">
        <v>1915</v>
      </c>
      <c r="G220" s="4">
        <v>63.709019562917696</v>
      </c>
    </row>
    <row r="221" spans="6:7">
      <c r="F221" s="4">
        <v>1916</v>
      </c>
      <c r="G221" s="4">
        <v>102.24864433162695</v>
      </c>
    </row>
    <row r="222" spans="6:7">
      <c r="F222" s="4">
        <v>1917</v>
      </c>
      <c r="G222" s="4">
        <v>125.43747702713202</v>
      </c>
    </row>
    <row r="223" spans="6:7">
      <c r="F223" s="4">
        <v>1918</v>
      </c>
      <c r="G223" s="4">
        <v>137.33304074034348</v>
      </c>
    </row>
    <row r="224" spans="6:7">
      <c r="F224" s="4">
        <v>1919</v>
      </c>
      <c r="G224" s="4">
        <v>140.24769625397343</v>
      </c>
    </row>
    <row r="225" spans="6:7">
      <c r="F225" s="4">
        <v>1920</v>
      </c>
      <c r="G225" s="4">
        <v>125.60502356555173</v>
      </c>
    </row>
    <row r="226" spans="6:7">
      <c r="F226" s="4">
        <v>1921</v>
      </c>
      <c r="G226" s="4">
        <v>160.35293952112039</v>
      </c>
    </row>
    <row r="227" spans="6:7">
      <c r="F227" s="4">
        <v>1922</v>
      </c>
      <c r="G227" s="4">
        <v>178.5996203322544</v>
      </c>
    </row>
    <row r="228" spans="6:7">
      <c r="F228" s="4">
        <v>1923</v>
      </c>
      <c r="G228" s="4">
        <v>185.79084432872341</v>
      </c>
    </row>
    <row r="229" spans="6:7">
      <c r="F229" s="4">
        <v>1924</v>
      </c>
      <c r="G229" s="4">
        <v>179.70363713045626</v>
      </c>
    </row>
    <row r="230" spans="6:7">
      <c r="F230" s="4">
        <v>1925</v>
      </c>
      <c r="G230" s="4">
        <v>173.25849664966302</v>
      </c>
    </row>
    <row r="231" spans="6:7">
      <c r="F231" s="4">
        <v>1926</v>
      </c>
      <c r="G231" s="4">
        <v>179.7327445505008</v>
      </c>
    </row>
    <row r="232" spans="6:7">
      <c r="F232" s="4">
        <v>1927</v>
      </c>
      <c r="G232" s="4">
        <v>169.69727569208013</v>
      </c>
    </row>
    <row r="233" spans="6:7">
      <c r="F233" s="4">
        <v>1928</v>
      </c>
      <c r="G233" s="4">
        <v>169.40077108460699</v>
      </c>
    </row>
    <row r="234" spans="6:7">
      <c r="F234" s="4">
        <v>1929</v>
      </c>
      <c r="G234" s="4">
        <v>165.60545552732475</v>
      </c>
    </row>
    <row r="235" spans="6:7">
      <c r="F235" s="4">
        <v>1930</v>
      </c>
      <c r="G235" s="4">
        <v>168.00488585607508</v>
      </c>
    </row>
    <row r="236" spans="6:7">
      <c r="F236" s="4">
        <v>1931</v>
      </c>
      <c r="G236" s="4">
        <v>180.68445906579166</v>
      </c>
    </row>
    <row r="237" spans="6:7">
      <c r="F237" s="4">
        <v>1932</v>
      </c>
      <c r="G237" s="4">
        <v>188.90743352872391</v>
      </c>
    </row>
    <row r="238" spans="6:7">
      <c r="F238" s="4">
        <v>1933</v>
      </c>
      <c r="G238" s="4">
        <v>189.8929181741884</v>
      </c>
    </row>
    <row r="239" spans="6:7">
      <c r="F239" s="4">
        <v>1934</v>
      </c>
      <c r="G239" s="4">
        <v>179.48680444965146</v>
      </c>
    </row>
    <row r="240" spans="6:7">
      <c r="F240" s="4">
        <v>1935</v>
      </c>
      <c r="G240" s="4">
        <v>171.07480516666402</v>
      </c>
    </row>
    <row r="241" spans="6:7">
      <c r="F241" s="4">
        <v>1936</v>
      </c>
      <c r="G241" s="4">
        <v>162.02646179309474</v>
      </c>
    </row>
    <row r="242" spans="6:7">
      <c r="F242" s="4">
        <v>1937</v>
      </c>
      <c r="G242" s="4">
        <v>154.96659292250422</v>
      </c>
    </row>
    <row r="243" spans="6:7">
      <c r="F243" s="4">
        <v>1938</v>
      </c>
      <c r="G243" s="4">
        <v>153.48454437573693</v>
      </c>
    </row>
    <row r="244" spans="6:7">
      <c r="F244" s="4">
        <v>1939</v>
      </c>
      <c r="G244" s="4">
        <v>153.46124961973331</v>
      </c>
    </row>
    <row r="245" spans="6:7">
      <c r="F245" s="4">
        <v>1940</v>
      </c>
      <c r="G245" s="4">
        <v>155.55679382173361</v>
      </c>
    </row>
    <row r="246" spans="6:7">
      <c r="F246" s="4">
        <v>1941</v>
      </c>
      <c r="G246" s="4">
        <v>160.06359052272953</v>
      </c>
    </row>
    <row r="247" spans="6:7">
      <c r="F247" s="4">
        <v>1942</v>
      </c>
      <c r="G247" s="4">
        <v>175.74993577850253</v>
      </c>
    </row>
    <row r="248" spans="6:7">
      <c r="F248" s="4">
        <v>1943</v>
      </c>
      <c r="G248" s="4">
        <v>192.93902964011707</v>
      </c>
    </row>
    <row r="249" spans="6:7">
      <c r="F249" s="4">
        <v>1944</v>
      </c>
      <c r="G249" s="4">
        <v>219.21258620162271</v>
      </c>
    </row>
    <row r="250" spans="6:7">
      <c r="F250" s="4">
        <v>1945</v>
      </c>
      <c r="G250" s="4">
        <v>241.99657963349233</v>
      </c>
    </row>
    <row r="251" spans="6:7">
      <c r="F251" s="4">
        <v>1946</v>
      </c>
      <c r="G251" s="4">
        <v>259.02803288727551</v>
      </c>
    </row>
    <row r="252" spans="6:7">
      <c r="F252" s="4">
        <v>1947</v>
      </c>
      <c r="G252" s="4">
        <v>244.42434723461969</v>
      </c>
    </row>
    <row r="253" spans="6:7">
      <c r="F253" s="4">
        <v>1948</v>
      </c>
      <c r="G253" s="4">
        <v>219.68763491926433</v>
      </c>
    </row>
    <row r="254" spans="6:7">
      <c r="F254" s="4">
        <v>1949</v>
      </c>
      <c r="G254" s="4">
        <v>208.68346431175564</v>
      </c>
    </row>
    <row r="255" spans="6:7">
      <c r="F255" s="4">
        <v>1950</v>
      </c>
      <c r="G255" s="4">
        <v>200.58939628482972</v>
      </c>
    </row>
    <row r="256" spans="6:7">
      <c r="F256" s="4">
        <v>1951</v>
      </c>
      <c r="G256" s="4">
        <v>178.51288944030878</v>
      </c>
    </row>
    <row r="257" spans="6:7">
      <c r="F257" s="4">
        <v>1952</v>
      </c>
      <c r="G257" s="4">
        <v>165.05488926962371</v>
      </c>
    </row>
    <row r="258" spans="6:7">
      <c r="F258" s="4">
        <v>1953</v>
      </c>
      <c r="G258" s="4">
        <v>156.48109802993551</v>
      </c>
    </row>
    <row r="259" spans="6:7">
      <c r="F259" s="4">
        <v>1954</v>
      </c>
      <c r="G259" s="4">
        <v>150.54253350529916</v>
      </c>
    </row>
    <row r="260" spans="6:7">
      <c r="F260" s="4">
        <v>1955</v>
      </c>
      <c r="G260" s="4">
        <v>139.32716113059624</v>
      </c>
    </row>
    <row r="261" spans="6:7">
      <c r="F261" s="4">
        <v>1956</v>
      </c>
      <c r="G261" s="4">
        <v>128.3286623598708</v>
      </c>
    </row>
    <row r="262" spans="6:7">
      <c r="F262" s="4">
        <v>1957</v>
      </c>
      <c r="G262" s="4">
        <v>121.73990951037047</v>
      </c>
    </row>
    <row r="263" spans="6:7">
      <c r="F263" s="4">
        <v>1958</v>
      </c>
      <c r="G263" s="4">
        <v>116.57854340781169</v>
      </c>
    </row>
    <row r="264" spans="6:7">
      <c r="F264" s="4">
        <v>1959</v>
      </c>
      <c r="G264" s="4">
        <v>112.38667317152499</v>
      </c>
    </row>
    <row r="265" spans="6:7">
      <c r="F265" s="4">
        <v>1960</v>
      </c>
      <c r="G265" s="4">
        <v>106.47527638951992</v>
      </c>
    </row>
    <row r="266" spans="6:7">
      <c r="F266" s="4">
        <v>1961</v>
      </c>
      <c r="G266" s="4">
        <v>101.77954326837437</v>
      </c>
    </row>
    <row r="267" spans="6:7">
      <c r="F267" s="4">
        <v>1962</v>
      </c>
      <c r="G267" s="4">
        <v>100.61448900388098</v>
      </c>
    </row>
    <row r="268" spans="6:7">
      <c r="F268" s="4">
        <v>1963</v>
      </c>
      <c r="G268" s="4">
        <v>96.485638348970511</v>
      </c>
    </row>
    <row r="269" spans="6:7">
      <c r="F269" s="4">
        <v>1964</v>
      </c>
      <c r="G269" s="4">
        <v>89.041667887596333</v>
      </c>
    </row>
    <row r="270" spans="6:7">
      <c r="F270" s="4">
        <v>1965</v>
      </c>
      <c r="G270" s="4">
        <v>84.311494066005523</v>
      </c>
    </row>
    <row r="271" spans="6:7">
      <c r="F271" s="4">
        <v>1966</v>
      </c>
      <c r="G271" s="4">
        <v>80.726352636785634</v>
      </c>
    </row>
    <row r="272" spans="6:7">
      <c r="F272" s="4">
        <v>1967</v>
      </c>
      <c r="G272" s="4">
        <v>80.622124233128829</v>
      </c>
    </row>
    <row r="273" spans="6:7">
      <c r="F273" s="4">
        <v>1968</v>
      </c>
      <c r="G273" s="4">
        <v>74.300901569560565</v>
      </c>
    </row>
    <row r="274" spans="6:7">
      <c r="F274" s="4">
        <v>1969</v>
      </c>
      <c r="G274" s="4">
        <v>67.03685439394549</v>
      </c>
    </row>
    <row r="275" spans="6:7">
      <c r="F275" s="4">
        <v>1970</v>
      </c>
      <c r="G275" s="4">
        <v>59.645271478646542</v>
      </c>
    </row>
    <row r="276" spans="6:7">
      <c r="F276" s="4">
        <v>1971</v>
      </c>
      <c r="G276" s="4">
        <v>56.258780332056197</v>
      </c>
    </row>
    <row r="277" spans="6:7">
      <c r="F277" s="4">
        <v>1972</v>
      </c>
      <c r="G277" s="4">
        <v>52.092667662328424</v>
      </c>
    </row>
    <row r="278" spans="6:7">
      <c r="F278" s="4">
        <v>1973</v>
      </c>
      <c r="G278" s="4">
        <v>48.258804178378973</v>
      </c>
    </row>
    <row r="279" spans="6:7">
      <c r="F279" s="4">
        <v>1974</v>
      </c>
      <c r="G279" s="4">
        <v>53.24335606709532</v>
      </c>
    </row>
    <row r="280" spans="6:7">
      <c r="F280" s="4">
        <v>1975</v>
      </c>
      <c r="G280" s="4">
        <v>53.761316908355958</v>
      </c>
    </row>
    <row r="281" spans="6:7">
      <c r="F281" s="4">
        <v>1976</v>
      </c>
      <c r="G281" s="4">
        <v>52.408718385571191</v>
      </c>
    </row>
    <row r="282" spans="6:7">
      <c r="F282" s="4">
        <v>1977</v>
      </c>
      <c r="G282" s="4">
        <v>49.153892660562015</v>
      </c>
    </row>
    <row r="283" spans="6:7">
      <c r="F283" s="4">
        <v>1978</v>
      </c>
      <c r="G283" s="4">
        <v>46.697243240612039</v>
      </c>
    </row>
    <row r="284" spans="6:7">
      <c r="F284" s="4">
        <v>1979</v>
      </c>
      <c r="G284" s="4">
        <v>43.630755286733859</v>
      </c>
    </row>
    <row r="285" spans="6:7">
      <c r="F285" s="4">
        <v>1980</v>
      </c>
      <c r="G285" s="4">
        <v>42.538533576357047</v>
      </c>
    </row>
    <row r="286" spans="6:7">
      <c r="F286" s="4">
        <v>1981</v>
      </c>
      <c r="G286" s="4">
        <v>42.507556018759772</v>
      </c>
    </row>
    <row r="287" spans="6:7">
      <c r="F287" s="4">
        <v>1982</v>
      </c>
      <c r="G287" s="4">
        <v>41.272521455771745</v>
      </c>
    </row>
    <row r="288" spans="6:7">
      <c r="F288" s="4">
        <v>1983</v>
      </c>
      <c r="G288" s="4">
        <v>40.438235572795683</v>
      </c>
    </row>
    <row r="289" spans="6:7">
      <c r="F289" s="4">
        <v>1984</v>
      </c>
      <c r="G289" s="4">
        <v>41.027984108251857</v>
      </c>
    </row>
    <row r="290" spans="6:7">
      <c r="F290" s="4">
        <v>1985</v>
      </c>
      <c r="G290" s="4">
        <v>39.091102106182667</v>
      </c>
    </row>
    <row r="291" spans="6:7">
      <c r="F291" s="4">
        <v>1986</v>
      </c>
      <c r="G291" s="4">
        <v>37.48161735726849</v>
      </c>
    </row>
    <row r="292" spans="6:7">
      <c r="F292" s="4">
        <v>1987</v>
      </c>
      <c r="G292" s="4">
        <v>33.995554518050888</v>
      </c>
    </row>
    <row r="293" spans="6:7">
      <c r="F293" s="4">
        <v>1988</v>
      </c>
      <c r="G293" s="4">
        <v>28.48140958367545</v>
      </c>
    </row>
    <row r="294" spans="6:7">
      <c r="F294" s="4">
        <v>1989</v>
      </c>
      <c r="G294" s="4">
        <v>25.000943436471449</v>
      </c>
    </row>
    <row r="295" spans="6:7">
      <c r="F295" s="4">
        <v>1990</v>
      </c>
      <c r="G295" s="4">
        <v>22.820660782982575</v>
      </c>
    </row>
    <row r="296" spans="6:7">
      <c r="F296" s="4">
        <v>1991</v>
      </c>
      <c r="G296" s="4">
        <v>23.21854254352915</v>
      </c>
    </row>
    <row r="297" spans="6:7">
      <c r="F297" s="4">
        <v>1992</v>
      </c>
      <c r="G297" s="4">
        <v>26.73114374623152</v>
      </c>
    </row>
    <row r="298" spans="6:7">
      <c r="F298" s="4">
        <v>1993</v>
      </c>
      <c r="G298" s="4">
        <v>30.971263572177286</v>
      </c>
    </row>
    <row r="299" spans="6:7">
      <c r="F299" s="4">
        <v>1994</v>
      </c>
      <c r="G299" s="4">
        <v>34.927134770564855</v>
      </c>
    </row>
    <row r="300" spans="6:7">
      <c r="F300" s="4">
        <v>1995</v>
      </c>
      <c r="G300" s="4">
        <v>37.48299758798823</v>
      </c>
    </row>
    <row r="301" spans="6:7">
      <c r="F301" s="4">
        <v>1996</v>
      </c>
      <c r="G301" s="4">
        <v>38.290962033822375</v>
      </c>
    </row>
    <row r="302" spans="6:7">
      <c r="F302" s="4">
        <v>1997</v>
      </c>
      <c r="G302" s="4">
        <v>38.770630182509549</v>
      </c>
    </row>
    <row r="303" spans="6:7">
      <c r="F303" s="4">
        <v>1998</v>
      </c>
      <c r="G303" s="4">
        <v>36.845562823112736</v>
      </c>
    </row>
    <row r="304" spans="6:7">
      <c r="F304" s="4">
        <v>1999</v>
      </c>
      <c r="G304" s="4">
        <v>35.68333488378925</v>
      </c>
    </row>
    <row r="305" spans="6:7">
      <c r="F305" s="4">
        <v>2000</v>
      </c>
      <c r="G305" s="4">
        <v>30.364625304039457</v>
      </c>
    </row>
    <row r="306" spans="6:7">
      <c r="F306" s="4">
        <v>2001</v>
      </c>
      <c r="G306" s="4">
        <v>29.342078843450906</v>
      </c>
    </row>
    <row r="307" spans="6:7">
      <c r="F307" s="4">
        <v>2002</v>
      </c>
      <c r="G307" s="4">
        <v>30.597312757749101</v>
      </c>
    </row>
    <row r="308" spans="6:7">
      <c r="F308" s="4">
        <v>2003</v>
      </c>
      <c r="G308" s="4">
        <v>31.405715647080886</v>
      </c>
    </row>
    <row r="309" spans="6:7">
      <c r="F309" s="4">
        <v>2004</v>
      </c>
      <c r="G309" s="4">
        <v>34.386461834629245</v>
      </c>
    </row>
    <row r="310" spans="6:7">
      <c r="F310" s="4">
        <v>2005</v>
      </c>
      <c r="G310" s="4">
        <v>35.680706248908088</v>
      </c>
    </row>
    <row r="311" spans="6:7">
      <c r="F311" s="4">
        <v>2006</v>
      </c>
      <c r="G311" s="4">
        <v>36.224516433963252</v>
      </c>
    </row>
    <row r="312" spans="6:7">
      <c r="F312" s="4">
        <v>2007</v>
      </c>
      <c r="G312" s="4">
        <v>36.743332309963485</v>
      </c>
    </row>
    <row r="313" spans="6:7">
      <c r="F313" s="4">
        <v>2008</v>
      </c>
      <c r="G313" s="4">
        <v>46.878635923112135</v>
      </c>
    </row>
    <row r="314" spans="6:7">
      <c r="F314" s="4">
        <v>2009</v>
      </c>
      <c r="G314" s="4">
        <v>61.791729819626589</v>
      </c>
    </row>
    <row r="315" spans="6:7">
      <c r="F315" s="4">
        <v>2010</v>
      </c>
      <c r="G315" s="4">
        <v>72.301691830334917</v>
      </c>
    </row>
    <row r="316" spans="6:7">
      <c r="F316" s="4">
        <v>2011</v>
      </c>
      <c r="G316" s="4">
        <v>76.197249357294908</v>
      </c>
    </row>
    <row r="317" spans="6:7">
      <c r="F317" s="4">
        <v>2012</v>
      </c>
      <c r="G317" s="4">
        <v>80.57698782837943</v>
      </c>
    </row>
    <row r="318" spans="6:7">
      <c r="F318" s="4">
        <v>2013</v>
      </c>
      <c r="G318" s="4">
        <v>83.5842105172391</v>
      </c>
    </row>
    <row r="319" spans="6:7">
      <c r="F319" s="4">
        <v>2014</v>
      </c>
      <c r="G319" s="4">
        <v>85.378166015539264</v>
      </c>
    </row>
    <row r="320" spans="6:7">
      <c r="F320" s="4">
        <v>2015</v>
      </c>
      <c r="G320" s="4">
        <v>85.998182317214486</v>
      </c>
    </row>
    <row r="321" spans="6:7">
      <c r="F321" s="4">
        <v>2016</v>
      </c>
      <c r="G321" s="4">
        <v>87.738066452640368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B951-91D5-40AB-8032-16A97BB26F3A}">
  <dimension ref="B2:F27"/>
  <sheetViews>
    <sheetView workbookViewId="0">
      <selection activeCell="B4" sqref="B4:F25"/>
    </sheetView>
  </sheetViews>
  <sheetFormatPr baseColWidth="10" defaultColWidth="8.83203125" defaultRowHeight="13"/>
  <sheetData>
    <row r="2" spans="2:6">
      <c r="B2" s="3" t="s">
        <v>122</v>
      </c>
    </row>
    <row r="4" spans="2:6">
      <c r="B4" s="4" t="s">
        <v>119</v>
      </c>
      <c r="C4" s="3" t="s">
        <v>74</v>
      </c>
      <c r="D4" s="3" t="s">
        <v>120</v>
      </c>
      <c r="E4" s="3" t="s">
        <v>113</v>
      </c>
      <c r="F4" s="3" t="s">
        <v>121</v>
      </c>
    </row>
    <row r="5" spans="2:6">
      <c r="B5" s="3">
        <v>0</v>
      </c>
      <c r="C5" s="1">
        <f>'GDP data'!D7</f>
        <v>100</v>
      </c>
      <c r="D5" s="1">
        <f>'GDP data'!H14</f>
        <v>100</v>
      </c>
      <c r="E5" s="1">
        <f>'GDP data'!M13</f>
        <v>100</v>
      </c>
      <c r="F5" s="1">
        <f>'GDP data'!L13</f>
        <v>100</v>
      </c>
    </row>
    <row r="6" spans="2:6">
      <c r="B6" s="4">
        <v>1</v>
      </c>
      <c r="C6" s="1">
        <f>'GDP data'!D8</f>
        <v>99.440401395978967</v>
      </c>
      <c r="D6" s="1">
        <f>'GDP data'!H15</f>
        <v>100.43465786727212</v>
      </c>
      <c r="E6" s="1">
        <f>'GDP data'!M14</f>
        <v>97.117486915608197</v>
      </c>
      <c r="F6" s="1">
        <f>'GDP data'!L14</f>
        <v>100.19999419448612</v>
      </c>
    </row>
    <row r="7" spans="2:6">
      <c r="B7" s="3">
        <v>2</v>
      </c>
      <c r="C7" s="1">
        <f>'GDP data'!D9</f>
        <v>97.886677640820523</v>
      </c>
      <c r="D7" s="1">
        <f>'GDP data'!H16</f>
        <v>100.87120500916006</v>
      </c>
      <c r="E7" s="1">
        <f>'GDP data'!M15</f>
        <v>78.626960364068267</v>
      </c>
      <c r="F7" s="1">
        <f>'GDP data'!L15</f>
        <v>100.5506963534647</v>
      </c>
    </row>
    <row r="8" spans="2:6">
      <c r="B8" s="4">
        <v>3</v>
      </c>
      <c r="C8" s="1">
        <f>'GDP data'!D10</f>
        <v>95.869708629971925</v>
      </c>
      <c r="D8" s="1">
        <f>'GDP data'!H17</f>
        <v>101.30964963754457</v>
      </c>
      <c r="E8" s="1">
        <f>'GDP data'!M16</f>
        <v>91.310972531497086</v>
      </c>
      <c r="F8" s="1">
        <f>'GDP data'!L16</f>
        <v>101.00317490188053</v>
      </c>
    </row>
    <row r="9" spans="2:6">
      <c r="B9" s="3">
        <v>4</v>
      </c>
      <c r="C9" s="1">
        <f>'GDP data'!D11</f>
        <v>94.250639407478928</v>
      </c>
      <c r="D9" s="1">
        <f>'GDP data'!H18</f>
        <v>101.87477031407882</v>
      </c>
      <c r="E9" s="1">
        <f>'GDP data'!M17</f>
        <v>92.201684127820414</v>
      </c>
      <c r="F9" s="1">
        <f>'GDP data'!L17</f>
        <v>101.51829240492756</v>
      </c>
    </row>
    <row r="10" spans="2:6">
      <c r="B10" s="4">
        <v>5</v>
      </c>
      <c r="C10" s="1">
        <f>'GDP data'!D12</f>
        <v>94.071667745352457</v>
      </c>
      <c r="D10" s="1">
        <f>'GDP data'!H19</f>
        <v>102.44304331993401</v>
      </c>
      <c r="E10" s="1">
        <f>'GDP data'!M18</f>
        <v>88.667389975975311</v>
      </c>
      <c r="F10" s="1">
        <f>'GDP data'!L18</f>
        <v>101.97957303558327</v>
      </c>
    </row>
    <row r="11" spans="2:6">
      <c r="B11" s="3">
        <v>6</v>
      </c>
      <c r="C11" s="1">
        <f>'GDP data'!D13</f>
        <v>94.187999325734665</v>
      </c>
      <c r="D11" s="1">
        <f>'GDP data'!H20</f>
        <v>103.01448623928385</v>
      </c>
      <c r="E11" s="1">
        <f>'GDP data'!M19</f>
        <v>92.140356331688238</v>
      </c>
      <c r="F11" s="1">
        <f>'GDP data'!L19</f>
        <v>102.39423016116633</v>
      </c>
    </row>
    <row r="12" spans="2:6">
      <c r="B12" s="4">
        <v>7</v>
      </c>
      <c r="C12" s="1">
        <f>'GDP data'!D14</f>
        <v>94.510564530730065</v>
      </c>
      <c r="D12" s="1">
        <f>'GDP data'!H21</f>
        <v>103.58911675438928</v>
      </c>
      <c r="E12" s="1">
        <f>'GDP data'!M20</f>
        <v>94.898006167064864</v>
      </c>
      <c r="F12" s="1">
        <f>'GDP data'!L20</f>
        <v>102.80123774533538</v>
      </c>
    </row>
    <row r="13" spans="2:6">
      <c r="B13" s="3">
        <v>8</v>
      </c>
      <c r="C13" s="1">
        <f>'GDP data'!D15</f>
        <v>95.116779009537524</v>
      </c>
      <c r="D13" s="1">
        <f>'GDP data'!H22</f>
        <v>104.23056608198753</v>
      </c>
      <c r="E13" s="1">
        <f>'GDP data'!M21</f>
        <v>98.059604539175567</v>
      </c>
      <c r="F13" s="1">
        <f>'GDP data'!L21</f>
        <v>103.19962153724785</v>
      </c>
    </row>
    <row r="14" spans="2:6">
      <c r="B14" s="4">
        <v>9</v>
      </c>
      <c r="C14" s="1">
        <f>'GDP data'!D16</f>
        <v>96.096336699804169</v>
      </c>
      <c r="D14" s="1">
        <f>'GDP data'!H23</f>
        <v>104.87598742182769</v>
      </c>
      <c r="E14" s="1">
        <f>'GDP data'!M22</f>
        <v>99.132944368685003</v>
      </c>
      <c r="F14" s="1">
        <f>'GDP data'!L22</f>
        <v>103.57893218203336</v>
      </c>
    </row>
    <row r="15" spans="2:6">
      <c r="B15" s="3">
        <v>10</v>
      </c>
      <c r="C15" s="1">
        <f>'GDP data'!D17</f>
        <v>96.79744778085545</v>
      </c>
      <c r="D15" s="1">
        <f>'GDP data'!H24</f>
        <v>105.52540536958796</v>
      </c>
      <c r="E15" s="1">
        <f>'GDP data'!M23</f>
        <v>100.17737710865671</v>
      </c>
      <c r="F15" s="1">
        <f>'GDP data'!L23</f>
        <v>103.93894502757949</v>
      </c>
    </row>
    <row r="16" spans="2:6">
      <c r="B16" s="4">
        <v>11</v>
      </c>
      <c r="C16" s="1">
        <f>'GDP data'!D18</f>
        <v>96.829912407938849</v>
      </c>
      <c r="D16" s="1">
        <f>'GDP data'!H25</f>
        <v>106.17884467324905</v>
      </c>
      <c r="E16" s="1">
        <f>'GDP data'!M24</f>
        <v>100.63384194667462</v>
      </c>
      <c r="F16" s="1">
        <f>'GDP data'!L24</f>
        <v>104.28030808186112</v>
      </c>
    </row>
    <row r="17" spans="2:6">
      <c r="B17" s="3">
        <v>12</v>
      </c>
      <c r="C17" s="1">
        <f>'GDP data'!D19</f>
        <v>97.179531468837084</v>
      </c>
      <c r="D17" s="1">
        <f>'GDP data'!H26</f>
        <v>106.83633023403726</v>
      </c>
      <c r="E17" s="1">
        <f>'GDP data'!M25</f>
        <v>101.03546830853209</v>
      </c>
      <c r="F17" s="1">
        <f>'GDP data'!L25</f>
        <v>104.6071207961877</v>
      </c>
    </row>
    <row r="18" spans="2:6">
      <c r="B18" s="4">
        <v>13</v>
      </c>
      <c r="C18" s="1">
        <f>'GDP data'!D20</f>
        <v>97.26277410238427</v>
      </c>
      <c r="D18" s="1">
        <f>'GDP data'!H27</f>
        <v>107.49788710737343</v>
      </c>
      <c r="E18" s="1">
        <f>'GDP data'!M26</f>
        <v>101.47839074436943</v>
      </c>
      <c r="F18" s="1">
        <f>'GDP data'!L26</f>
        <v>104.92441917346056</v>
      </c>
    </row>
    <row r="19" spans="2:6">
      <c r="B19" s="3">
        <v>14</v>
      </c>
      <c r="C19" s="1">
        <f>'GDP data'!D21</f>
        <v>97.58991765222477</v>
      </c>
      <c r="D19" s="1">
        <f>'GDP data'!H28</f>
        <v>108.1635405038277</v>
      </c>
      <c r="E19" s="1">
        <f>'GDP data'!M27</f>
        <v>101.82045240398519</v>
      </c>
      <c r="F19" s="1">
        <f>'GDP data'!L27</f>
        <v>105.24255104786097</v>
      </c>
    </row>
    <row r="20" spans="2:6">
      <c r="B20" s="4">
        <v>15</v>
      </c>
      <c r="C20" s="1">
        <f>'GDP data'!D22</f>
        <v>97.717695094719716</v>
      </c>
      <c r="D20" s="1">
        <f>'GDP data'!H29</f>
        <v>108.83331579008032</v>
      </c>
      <c r="E20" s="1">
        <f>'GDP data'!M28</f>
        <v>102.12653480329392</v>
      </c>
      <c r="F20" s="1">
        <f>'GDP data'!L28</f>
        <v>105.57292314129565</v>
      </c>
    </row>
    <row r="21" spans="2:6">
      <c r="B21" s="3">
        <v>16</v>
      </c>
      <c r="C21" s="1">
        <f>'GDP data'!D23</f>
        <v>98.394665812042291</v>
      </c>
      <c r="D21" s="1">
        <f>'GDP data'!H30</f>
        <v>109.50723848988824</v>
      </c>
      <c r="E21" s="1">
        <f>'GDP data'!M29</f>
        <v>102.51229293068241</v>
      </c>
      <c r="F21" s="1">
        <f>'GDP data'!L29</f>
        <v>105.91158978233157</v>
      </c>
    </row>
    <row r="22" spans="2:6">
      <c r="B22" s="3">
        <v>17</v>
      </c>
      <c r="C22" s="1">
        <f>'GDP data'!D24</f>
        <v>98.250031736254044</v>
      </c>
      <c r="D22" s="1">
        <f>'GDP data'!H31</f>
        <v>110.18533428505781</v>
      </c>
      <c r="E22" s="1">
        <f>'GDP data'!M30</f>
        <v>102.93259333169821</v>
      </c>
      <c r="F22" s="1">
        <f>'GDP data'!L30</f>
        <v>106.27616616802196</v>
      </c>
    </row>
    <row r="23" spans="2:6">
      <c r="B23" s="4">
        <v>18</v>
      </c>
      <c r="C23" s="1">
        <f>'GDP data'!D25</f>
        <v>99.447685126414342</v>
      </c>
      <c r="D23" s="1">
        <f>'GDP data'!H32</f>
        <v>110.86762901642344</v>
      </c>
      <c r="E23" s="1">
        <f>'GDP data'!M31</f>
        <v>103.36491022369134</v>
      </c>
      <c r="F23" s="1">
        <f>'GDP data'!L31</f>
        <v>106.65741943677686</v>
      </c>
    </row>
    <row r="24" spans="2:6">
      <c r="B24" s="3">
        <v>19</v>
      </c>
      <c r="C24" s="1">
        <f>'GDP data'!D26</f>
        <v>99.232294812110965</v>
      </c>
      <c r="D24" s="1">
        <f>'GDP data'!H33</f>
        <v>111.55414868483237</v>
      </c>
      <c r="E24" s="1">
        <f>'GDP data'!M32</f>
        <v>103.79904284663084</v>
      </c>
      <c r="F24" s="1">
        <f>'GDP data'!L32</f>
        <v>107.07125086616757</v>
      </c>
    </row>
    <row r="25" spans="2:6">
      <c r="B25" s="4">
        <v>20</v>
      </c>
      <c r="C25" s="1">
        <f>'GDP data'!D27</f>
        <v>99.757347723209918</v>
      </c>
      <c r="D25" s="1">
        <v>112.24491945213549</v>
      </c>
      <c r="E25" s="1">
        <f>'GDP data'!M33</f>
        <v>104.24537873087134</v>
      </c>
      <c r="F25" s="1">
        <f>'GDP data'!L33</f>
        <v>107.50722838497239</v>
      </c>
    </row>
    <row r="26" spans="2:6">
      <c r="B26" s="4"/>
      <c r="C26" s="4"/>
      <c r="D26" s="4"/>
      <c r="E26" s="4"/>
      <c r="F26" s="4"/>
    </row>
    <row r="27" spans="2:6">
      <c r="B27" s="4"/>
      <c r="C27" s="4"/>
      <c r="D27" s="4">
        <f>100*(C25-D25)/D25</f>
        <v>-11.125289046379189</v>
      </c>
      <c r="E27" s="4">
        <f>100*(E25-F25)/E25</f>
        <v>-3.1290112749478536</v>
      </c>
      <c r="F27" s="4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D9319-9B6E-4C98-93A5-D7C2A732A09E}">
  <dimension ref="B2:D22"/>
  <sheetViews>
    <sheetView workbookViewId="0">
      <selection activeCell="B4" sqref="B4:D19"/>
    </sheetView>
  </sheetViews>
  <sheetFormatPr baseColWidth="10" defaultColWidth="8.83203125" defaultRowHeight="13"/>
  <cols>
    <col min="2" max="2" width="36.33203125" bestFit="1" customWidth="1"/>
    <col min="3" max="3" width="13.6640625" bestFit="1" customWidth="1"/>
  </cols>
  <sheetData>
    <row r="2" spans="2:4">
      <c r="B2" s="2" t="s">
        <v>116</v>
      </c>
    </row>
    <row r="4" spans="2:4">
      <c r="B4" s="3" t="s">
        <v>112</v>
      </c>
      <c r="C4" s="3" t="s">
        <v>74</v>
      </c>
      <c r="D4" s="3" t="s">
        <v>113</v>
      </c>
    </row>
    <row r="5" spans="2:4">
      <c r="B5">
        <v>-2</v>
      </c>
      <c r="C5">
        <f>'Fiscal data'!E7</f>
        <v>3.1158693410194878</v>
      </c>
      <c r="D5" s="4">
        <f>'Fiscal data'!E19</f>
        <v>2.6097692033980588</v>
      </c>
    </row>
    <row r="6" spans="2:4">
      <c r="B6">
        <v>-1</v>
      </c>
      <c r="C6" s="4">
        <f>'Fiscal data'!E8</f>
        <v>2.6794091159589768</v>
      </c>
      <c r="D6" s="4">
        <f>'Fiscal data'!E20</f>
        <v>1.7873599075678797</v>
      </c>
    </row>
    <row r="7" spans="2:4">
      <c r="B7">
        <v>0</v>
      </c>
      <c r="C7" s="4">
        <f>'Fiscal data'!E9</f>
        <v>2.8754548356208107</v>
      </c>
      <c r="D7">
        <f>'Fiscal data'!E21</f>
        <v>2.5933454642082983</v>
      </c>
    </row>
    <row r="8" spans="2:4">
      <c r="B8" s="4">
        <v>1</v>
      </c>
      <c r="C8" s="4">
        <f>'Fiscal data'!E10</f>
        <v>7.4555798431100291</v>
      </c>
      <c r="D8" s="4">
        <f>'Fiscal data'!E22</f>
        <v>16.913985444132884</v>
      </c>
    </row>
    <row r="9" spans="2:4">
      <c r="B9" s="4">
        <v>2</v>
      </c>
      <c r="C9" s="4">
        <f>'Fiscal data'!E11</f>
        <v>10.115399364136422</v>
      </c>
      <c r="D9" s="4">
        <f>'Fiscal data'!E23</f>
        <v>10.330700835908766</v>
      </c>
    </row>
    <row r="10" spans="2:4">
      <c r="B10" s="4">
        <v>3</v>
      </c>
      <c r="C10" s="4">
        <f>'Fiscal data'!E12</f>
        <v>8.6116974161337616</v>
      </c>
      <c r="D10" s="4">
        <f>'Fiscal data'!E24</f>
        <v>4.5020679247077249</v>
      </c>
    </row>
    <row r="11" spans="2:4">
      <c r="B11" s="4">
        <v>4</v>
      </c>
      <c r="C11" s="4">
        <f>'Fiscal data'!E13</f>
        <v>7.2798045194986534</v>
      </c>
      <c r="D11" s="4">
        <f>'Fiscal data'!E25</f>
        <v>3.4702553417316246</v>
      </c>
    </row>
    <row r="12" spans="2:4">
      <c r="B12" s="4">
        <v>5</v>
      </c>
      <c r="C12" s="4">
        <f>'Fiscal data'!E14</f>
        <v>7.2444392889249771</v>
      </c>
      <c r="D12" s="4">
        <f>'Fiscal data'!E26</f>
        <v>2.9172068954705752</v>
      </c>
    </row>
    <row r="13" spans="2:4">
      <c r="B13" s="4">
        <v>6</v>
      </c>
      <c r="C13" s="4">
        <f>'Fiscal data'!E15</f>
        <v>5.81076860371875</v>
      </c>
      <c r="D13" s="4">
        <f>'Fiscal data'!E27</f>
        <v>2.7783685650464593</v>
      </c>
    </row>
    <row r="14" spans="2:4">
      <c r="B14" s="4">
        <v>7</v>
      </c>
      <c r="C14" s="4">
        <f>'Fiscal data'!E16</f>
        <v>5.1442684593557688</v>
      </c>
      <c r="D14" s="4"/>
    </row>
    <row r="15" spans="2:4">
      <c r="B15" s="4">
        <v>8</v>
      </c>
      <c r="C15" s="4">
        <f>'Fiscal data'!E17</f>
        <v>4.1475220660937264</v>
      </c>
      <c r="D15" s="4"/>
    </row>
    <row r="16" spans="2:4">
      <c r="B16" s="4">
        <v>9</v>
      </c>
      <c r="C16" s="4">
        <f>'Fiscal data'!E18</f>
        <v>2.6441960825732975</v>
      </c>
      <c r="D16" s="4"/>
    </row>
    <row r="17" spans="2:4">
      <c r="B17" s="4">
        <v>10</v>
      </c>
      <c r="C17" s="4">
        <f>'Fiscal data'!E19</f>
        <v>2.6097692033980588</v>
      </c>
      <c r="D17" s="4"/>
    </row>
    <row r="18" spans="2:4">
      <c r="B18" s="4">
        <v>11</v>
      </c>
      <c r="C18" s="4">
        <f>'Fiscal data'!E20</f>
        <v>1.7873599075678797</v>
      </c>
      <c r="D18" s="4"/>
    </row>
    <row r="19" spans="2:4">
      <c r="B19" s="4">
        <v>12</v>
      </c>
      <c r="C19" s="4">
        <f>'Fiscal data'!E21</f>
        <v>2.5933454642082983</v>
      </c>
    </row>
    <row r="20" spans="2:4">
      <c r="B20" s="4"/>
      <c r="C20" s="4"/>
    </row>
    <row r="21" spans="2:4">
      <c r="B21" s="4"/>
      <c r="C21" s="4"/>
    </row>
    <row r="22" spans="2:4">
      <c r="C22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C6040-D843-4CE8-B017-92383DA20668}">
  <dimension ref="B2:F19"/>
  <sheetViews>
    <sheetView workbookViewId="0">
      <selection activeCell="F4" sqref="C4:F4"/>
    </sheetView>
  </sheetViews>
  <sheetFormatPr baseColWidth="10" defaultColWidth="9.1640625" defaultRowHeight="13"/>
  <cols>
    <col min="1" max="1" width="9.1640625" style="4"/>
    <col min="2" max="2" width="36.33203125" style="4" bestFit="1" customWidth="1"/>
    <col min="3" max="3" width="22.1640625" style="4" bestFit="1" customWidth="1"/>
    <col min="4" max="4" width="23" style="4" bestFit="1" customWidth="1"/>
    <col min="5" max="5" width="13.83203125" style="4" bestFit="1" customWidth="1"/>
    <col min="6" max="6" width="14.6640625" style="4" bestFit="1" customWidth="1"/>
    <col min="7" max="16384" width="9.1640625" style="4"/>
  </cols>
  <sheetData>
    <row r="2" spans="2:6">
      <c r="B2" s="2" t="s">
        <v>117</v>
      </c>
    </row>
    <row r="4" spans="2:6">
      <c r="B4" s="3" t="s">
        <v>112</v>
      </c>
      <c r="C4" s="3" t="s">
        <v>75</v>
      </c>
      <c r="D4" s="3" t="s">
        <v>76</v>
      </c>
      <c r="E4" s="3" t="s">
        <v>123</v>
      </c>
      <c r="F4" s="3" t="s">
        <v>124</v>
      </c>
    </row>
    <row r="5" spans="2:6">
      <c r="B5" s="4">
        <v>-2</v>
      </c>
      <c r="C5" s="4">
        <f>'Fiscal data'!C7</f>
        <v>36.790621424449817</v>
      </c>
      <c r="D5" s="4">
        <f>'Fiscal data'!D7</f>
        <v>39.906490765469307</v>
      </c>
      <c r="E5" s="4">
        <f>'Fiscal data'!C19</f>
        <v>37.577929807830358</v>
      </c>
      <c r="F5" s="4">
        <f>'Fiscal data'!D19</f>
        <v>40.187699011228425</v>
      </c>
    </row>
    <row r="6" spans="2:6">
      <c r="B6" s="4">
        <v>-1</v>
      </c>
      <c r="C6" s="4">
        <f>'Fiscal data'!C8</f>
        <v>37.106603760904342</v>
      </c>
      <c r="D6" s="4">
        <f>'Fiscal data'!D8</f>
        <v>39.78601287686331</v>
      </c>
      <c r="E6" s="4">
        <f>'Fiscal data'!C20</f>
        <v>37.707267475447715</v>
      </c>
      <c r="F6" s="4">
        <f>'Fiscal data'!D20</f>
        <v>39.494627383015604</v>
      </c>
    </row>
    <row r="7" spans="2:6">
      <c r="B7" s="4">
        <v>0</v>
      </c>
      <c r="C7" s="4">
        <f>'Fiscal data'!C9</f>
        <v>37.266198531758697</v>
      </c>
      <c r="D7" s="4">
        <f>'Fiscal data'!D9</f>
        <v>40.141653367379504</v>
      </c>
      <c r="E7" s="4">
        <f>'Fiscal data'!C21</f>
        <v>37.241381480946927</v>
      </c>
      <c r="F7" s="4">
        <f>'Fiscal data'!D21</f>
        <v>39.834726945155225</v>
      </c>
    </row>
    <row r="8" spans="2:6">
      <c r="B8" s="4">
        <v>1</v>
      </c>
      <c r="C8" s="4">
        <f>'Fiscal data'!C10</f>
        <v>36.186548763941502</v>
      </c>
      <c r="D8" s="4">
        <f>'Fiscal data'!D10</f>
        <v>43.642128607051532</v>
      </c>
      <c r="E8" s="4">
        <f>'Fiscal data'!C22</f>
        <v>37.503263526917529</v>
      </c>
      <c r="F8" s="4">
        <f>'Fiscal data'!D22</f>
        <v>54.417248971050412</v>
      </c>
    </row>
    <row r="9" spans="2:6">
      <c r="B9" s="4">
        <v>2</v>
      </c>
      <c r="C9" s="4">
        <f>'Fiscal data'!C11</f>
        <v>36.166119680349659</v>
      </c>
      <c r="D9" s="4">
        <f>'Fiscal data'!D11</f>
        <v>46.281519044486089</v>
      </c>
      <c r="E9" s="4">
        <f>'Fiscal data'!C23</f>
        <v>36.181583660404385</v>
      </c>
      <c r="F9" s="4">
        <f>'Fiscal data'!D23</f>
        <v>46.512284496313164</v>
      </c>
    </row>
    <row r="10" spans="2:6">
      <c r="B10" s="4">
        <v>3</v>
      </c>
      <c r="C10" s="4">
        <f>'Fiscal data'!C12</f>
        <v>37.166814089294405</v>
      </c>
      <c r="D10" s="4">
        <f>'Fiscal data'!D12</f>
        <v>45.77851150542817</v>
      </c>
      <c r="E10" s="4">
        <f>'Fiscal data'!C24</f>
        <v>37.280722160174733</v>
      </c>
      <c r="F10" s="4">
        <f>'Fiscal data'!D24</f>
        <v>41.782790084882457</v>
      </c>
    </row>
    <row r="11" spans="2:6">
      <c r="B11" s="4">
        <v>4</v>
      </c>
      <c r="C11" s="4">
        <f>'Fiscal data'!C13</f>
        <v>37.400255427535754</v>
      </c>
      <c r="D11" s="4">
        <f>'Fiscal data'!D13</f>
        <v>44.680059947034408</v>
      </c>
      <c r="E11" s="4">
        <f>'Fiscal data'!C25</f>
        <v>38.415328203896756</v>
      </c>
      <c r="F11" s="4">
        <f>'Fiscal data'!D25</f>
        <v>41.885583545628371</v>
      </c>
    </row>
    <row r="12" spans="2:6">
      <c r="B12" s="4">
        <v>5</v>
      </c>
      <c r="C12" s="4">
        <f>'Fiscal data'!C14</f>
        <v>36.916335585650899</v>
      </c>
      <c r="D12" s="4">
        <f>'Fiscal data'!D14</f>
        <v>44.160774874575878</v>
      </c>
      <c r="E12" s="4">
        <f>'Fiscal data'!C26</f>
        <v>38.962768844252373</v>
      </c>
      <c r="F12" s="4">
        <f>'Fiscal data'!D26</f>
        <v>41.879975739722951</v>
      </c>
    </row>
    <row r="13" spans="2:6">
      <c r="B13" s="4">
        <v>6</v>
      </c>
      <c r="C13" s="4">
        <f>'Fiscal data'!C15</f>
        <v>36.731407356869759</v>
      </c>
      <c r="D13" s="4">
        <f>'Fiscal data'!D15</f>
        <v>42.542175960588516</v>
      </c>
      <c r="E13" s="4">
        <f>'Fiscal data'!C27</f>
        <v>39.134716100509209</v>
      </c>
      <c r="F13" s="4">
        <f>'Fiscal data'!D27</f>
        <v>41.913084665555679</v>
      </c>
    </row>
    <row r="14" spans="2:6">
      <c r="B14" s="4">
        <v>7</v>
      </c>
      <c r="C14" s="4">
        <f>'Fiscal data'!C16</f>
        <v>36.828415339040347</v>
      </c>
      <c r="D14" s="4">
        <f>'Fiscal data'!D16</f>
        <v>41.972683798396119</v>
      </c>
    </row>
    <row r="15" spans="2:6">
      <c r="B15" s="4">
        <v>8</v>
      </c>
      <c r="C15" s="4">
        <f>'Fiscal data'!C17</f>
        <v>36.886350904458141</v>
      </c>
      <c r="D15" s="4">
        <f>'Fiscal data'!D17</f>
        <v>41.033872970551862</v>
      </c>
    </row>
    <row r="16" spans="2:6">
      <c r="B16" s="4">
        <v>9</v>
      </c>
      <c r="C16" s="4">
        <f>'Fiscal data'!C18</f>
        <v>37.712112128789826</v>
      </c>
      <c r="D16" s="4">
        <f>'Fiscal data'!D18</f>
        <v>40.356308211363121</v>
      </c>
    </row>
    <row r="17" spans="2:4">
      <c r="B17" s="4">
        <v>10</v>
      </c>
      <c r="C17" s="4">
        <f>'Fiscal data'!C19</f>
        <v>37.577929807830358</v>
      </c>
      <c r="D17" s="4">
        <f>'Fiscal data'!D19</f>
        <v>40.187699011228425</v>
      </c>
    </row>
    <row r="18" spans="2:4">
      <c r="B18" s="4">
        <v>11</v>
      </c>
      <c r="C18" s="4">
        <f>'Fiscal data'!C20</f>
        <v>37.707267475447715</v>
      </c>
      <c r="D18" s="4">
        <f>'Fiscal data'!D20</f>
        <v>39.494627383015604</v>
      </c>
    </row>
    <row r="19" spans="2:4">
      <c r="B19" s="4">
        <v>12</v>
      </c>
      <c r="C19" s="4">
        <f>'Fiscal data'!C21</f>
        <v>37.241381480946927</v>
      </c>
      <c r="D19" s="4">
        <f>'Fiscal data'!D21</f>
        <v>39.834726945155225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A7B8F-B3ED-4ABF-9367-1195902CDC95}">
  <dimension ref="B2:D19"/>
  <sheetViews>
    <sheetView workbookViewId="0"/>
  </sheetViews>
  <sheetFormatPr baseColWidth="10" defaultColWidth="8.83203125" defaultRowHeight="13"/>
  <cols>
    <col min="2" max="2" width="33.6640625" bestFit="1" customWidth="1"/>
    <col min="3" max="3" width="13.6640625" bestFit="1" customWidth="1"/>
  </cols>
  <sheetData>
    <row r="2" spans="2:4">
      <c r="B2" s="2" t="s">
        <v>118</v>
      </c>
      <c r="C2" s="4"/>
      <c r="D2" s="4"/>
    </row>
    <row r="3" spans="2:4">
      <c r="B3" s="4"/>
      <c r="C3" s="4"/>
      <c r="D3" s="4"/>
    </row>
    <row r="4" spans="2:4">
      <c r="B4" s="3" t="s">
        <v>112</v>
      </c>
      <c r="C4" s="3" t="s">
        <v>74</v>
      </c>
      <c r="D4" s="3" t="s">
        <v>113</v>
      </c>
    </row>
    <row r="5" spans="2:4">
      <c r="B5" s="4">
        <v>-2</v>
      </c>
      <c r="C5" s="4">
        <f>'Fiscal data'!F7</f>
        <v>32.622142210260158</v>
      </c>
      <c r="D5" s="4">
        <f>'Fiscal data'!F19</f>
        <v>82.1</v>
      </c>
    </row>
    <row r="6" spans="2:4">
      <c r="B6" s="4">
        <v>-1</v>
      </c>
      <c r="C6" s="4">
        <f>'Fiscal data'!F8</f>
        <v>33.426779606974549</v>
      </c>
      <c r="D6" s="4">
        <f>'Fiscal data'!F20</f>
        <v>80.400000000000006</v>
      </c>
    </row>
    <row r="7" spans="2:4">
      <c r="B7" s="4">
        <v>0</v>
      </c>
      <c r="C7" s="4">
        <f>'Fiscal data'!F9</f>
        <v>34.1655005764446</v>
      </c>
      <c r="D7" s="4">
        <f>'Fiscal data'!F21</f>
        <v>84.4</v>
      </c>
    </row>
    <row r="8" spans="2:4">
      <c r="B8" s="4">
        <v>1</v>
      </c>
      <c r="C8" s="4">
        <f>'Fiscal data'!F10</f>
        <v>48.708571767464917</v>
      </c>
      <c r="D8" s="4">
        <f>'Fiscal data'!F22</f>
        <v>100.18536190439913</v>
      </c>
    </row>
    <row r="9" spans="2:4">
      <c r="B9" s="4">
        <v>2</v>
      </c>
      <c r="C9" s="4">
        <f>'Fiscal data'!F11</f>
        <v>62.6</v>
      </c>
      <c r="D9" s="4">
        <f>'Fiscal data'!F23</f>
        <v>107.35821544973156</v>
      </c>
    </row>
    <row r="10" spans="2:4">
      <c r="B10" s="4">
        <v>3</v>
      </c>
      <c r="C10" s="4">
        <f>'Fiscal data'!F12</f>
        <v>69.2</v>
      </c>
      <c r="D10" s="4">
        <f>'Fiscal data'!F24</f>
        <v>108.99735751435642</v>
      </c>
    </row>
    <row r="11" spans="2:4">
      <c r="B11" s="4">
        <v>4</v>
      </c>
      <c r="C11" s="4">
        <f>'Fiscal data'!F13</f>
        <v>72.8</v>
      </c>
      <c r="D11" s="4">
        <f>'Fiscal data'!F25</f>
        <v>109.68430399239715</v>
      </c>
    </row>
    <row r="12" spans="2:4">
      <c r="B12" s="4">
        <v>5</v>
      </c>
      <c r="C12" s="4">
        <f>'Fiscal data'!F14</f>
        <v>76.2</v>
      </c>
      <c r="D12" s="4">
        <f>'Fiscal data'!F26</f>
        <v>106.1770400913515</v>
      </c>
    </row>
    <row r="13" spans="2:4">
      <c r="B13" s="4">
        <v>6</v>
      </c>
      <c r="C13" s="4">
        <f>'Fiscal data'!F15</f>
        <v>78</v>
      </c>
      <c r="D13" s="4">
        <f>'Fiscal data'!F27</f>
        <v>103.76445646039882</v>
      </c>
    </row>
    <row r="14" spans="2:4">
      <c r="B14" s="4">
        <v>7</v>
      </c>
      <c r="C14" s="4">
        <f>'Fiscal data'!F16</f>
        <v>80.2</v>
      </c>
      <c r="D14" s="4"/>
    </row>
    <row r="15" spans="2:4">
      <c r="B15" s="4">
        <v>8</v>
      </c>
      <c r="C15" s="4">
        <f>'Fiscal data'!F17</f>
        <v>79.8</v>
      </c>
      <c r="D15" s="4"/>
    </row>
    <row r="16" spans="2:4">
      <c r="B16" s="4">
        <v>9</v>
      </c>
      <c r="C16" s="4">
        <f>'Fiscal data'!F18</f>
        <v>82.5</v>
      </c>
      <c r="D16" s="4"/>
    </row>
    <row r="17" spans="2:4">
      <c r="B17" s="4">
        <v>10</v>
      </c>
      <c r="C17" s="4">
        <f>'Fiscal data'!F19</f>
        <v>82.1</v>
      </c>
      <c r="D17" s="4"/>
    </row>
    <row r="18" spans="2:4">
      <c r="B18" s="4">
        <v>11</v>
      </c>
      <c r="C18" s="4">
        <f>'Fiscal data'!F20</f>
        <v>80.400000000000006</v>
      </c>
      <c r="D18" s="4"/>
    </row>
    <row r="19" spans="2:4">
      <c r="B19" s="4">
        <v>12</v>
      </c>
      <c r="C19" s="4">
        <f>'Fiscal data'!F21</f>
        <v>84.4</v>
      </c>
      <c r="D19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ABBE2-43B2-4820-8CBA-D31B9F0D753E}">
  <dimension ref="B2:C331"/>
  <sheetViews>
    <sheetView tabSelected="1" topLeftCell="A109" workbookViewId="0">
      <selection activeCell="B328" sqref="B328:D330"/>
    </sheetView>
  </sheetViews>
  <sheetFormatPr baseColWidth="10" defaultColWidth="8.83203125" defaultRowHeight="13"/>
  <sheetData>
    <row r="2" spans="2:3">
      <c r="B2" s="4">
        <v>1700</v>
      </c>
      <c r="C2">
        <f>'Long run debt'!G5</f>
        <v>19.716160699921303</v>
      </c>
    </row>
    <row r="3" spans="2:3">
      <c r="B3" s="4">
        <v>1701</v>
      </c>
      <c r="C3" s="4">
        <f>'Long run debt'!G6</f>
        <v>18.985491675565541</v>
      </c>
    </row>
    <row r="4" spans="2:3">
      <c r="B4" s="4">
        <v>1702</v>
      </c>
      <c r="C4" s="4">
        <f>'Long run debt'!G7</f>
        <v>19.502009555610858</v>
      </c>
    </row>
    <row r="5" spans="2:3">
      <c r="B5" s="4">
        <v>1703</v>
      </c>
      <c r="C5" s="4">
        <f>'Long run debt'!G8</f>
        <v>21.153747764659663</v>
      </c>
    </row>
    <row r="6" spans="2:3">
      <c r="B6" s="4">
        <v>1704</v>
      </c>
      <c r="C6" s="4">
        <f>'Long run debt'!G9</f>
        <v>18.536368635884688</v>
      </c>
    </row>
    <row r="7" spans="2:3">
      <c r="B7" s="4">
        <v>1705</v>
      </c>
      <c r="C7" s="4">
        <f>'Long run debt'!G10</f>
        <v>20.47419977384325</v>
      </c>
    </row>
    <row r="8" spans="2:3">
      <c r="B8" s="4">
        <v>1706</v>
      </c>
      <c r="C8" s="4">
        <f>'Long run debt'!G11</f>
        <v>29.056622323635892</v>
      </c>
    </row>
    <row r="9" spans="2:3">
      <c r="B9" s="4">
        <v>1707</v>
      </c>
      <c r="C9" s="4">
        <f>'Long run debt'!G12</f>
        <v>29.02606776837532</v>
      </c>
    </row>
    <row r="10" spans="2:3">
      <c r="B10" s="4">
        <v>1708</v>
      </c>
      <c r="C10" s="4">
        <f>'Long run debt'!G13</f>
        <v>29.336523223168683</v>
      </c>
    </row>
    <row r="11" spans="2:3">
      <c r="B11" s="4">
        <v>1709</v>
      </c>
      <c r="C11" s="4">
        <f>'Long run debt'!G14</f>
        <v>34.120891276271209</v>
      </c>
    </row>
    <row r="12" spans="2:3">
      <c r="B12" s="4">
        <v>1710</v>
      </c>
      <c r="C12" s="4">
        <f>'Long run debt'!G15</f>
        <v>37.209301306747911</v>
      </c>
    </row>
    <row r="13" spans="2:3">
      <c r="B13" s="4">
        <v>1711</v>
      </c>
      <c r="C13" s="4">
        <f>'Long run debt'!G16</f>
        <v>40.878038995446445</v>
      </c>
    </row>
    <row r="14" spans="2:3">
      <c r="B14" s="4">
        <v>1712</v>
      </c>
      <c r="C14" s="4">
        <f>'Long run debt'!G17</f>
        <v>54.194156973786683</v>
      </c>
    </row>
    <row r="15" spans="2:3">
      <c r="B15" s="4">
        <v>1713</v>
      </c>
      <c r="C15" s="4">
        <f>'Long run debt'!G18</f>
        <v>59.163032909333552</v>
      </c>
    </row>
    <row r="16" spans="2:3">
      <c r="B16" s="4">
        <v>1714</v>
      </c>
      <c r="C16" s="4">
        <f>'Long run debt'!G19</f>
        <v>54.53345507345594</v>
      </c>
    </row>
    <row r="17" spans="2:3">
      <c r="B17" s="4">
        <v>1715</v>
      </c>
      <c r="C17" s="4">
        <f>'Long run debt'!G20</f>
        <v>62.335220389264066</v>
      </c>
    </row>
    <row r="18" spans="2:3">
      <c r="B18" s="4">
        <v>1716</v>
      </c>
      <c r="C18" s="4">
        <f>'Long run debt'!G21</f>
        <v>61.027338485723782</v>
      </c>
    </row>
    <row r="19" spans="2:3">
      <c r="B19" s="4">
        <v>1717</v>
      </c>
      <c r="C19" s="4">
        <f>'Long run debt'!G22</f>
        <v>59.271951109744826</v>
      </c>
    </row>
    <row r="20" spans="2:3">
      <c r="B20" s="4">
        <v>1718</v>
      </c>
      <c r="C20" s="4">
        <f>'Long run debt'!G23</f>
        <v>56.323231488234008</v>
      </c>
    </row>
    <row r="21" spans="2:3">
      <c r="B21" s="4">
        <v>1719</v>
      </c>
      <c r="C21" s="4">
        <f>'Long run debt'!G24</f>
        <v>59.785597203742036</v>
      </c>
    </row>
    <row r="22" spans="2:3">
      <c r="B22" s="4">
        <v>1720</v>
      </c>
      <c r="C22" s="4">
        <f>'Long run debt'!G25</f>
        <v>55.379415044771655</v>
      </c>
    </row>
    <row r="23" spans="2:3">
      <c r="B23" s="4">
        <v>1721</v>
      </c>
      <c r="C23" s="4">
        <f>'Long run debt'!G26</f>
        <v>58.60773021139363</v>
      </c>
    </row>
    <row r="24" spans="2:3">
      <c r="B24" s="4">
        <v>1722</v>
      </c>
      <c r="C24" s="4">
        <f>'Long run debt'!G27</f>
        <v>58.917592421633223</v>
      </c>
    </row>
    <row r="25" spans="2:3">
      <c r="B25" s="4">
        <v>1723</v>
      </c>
      <c r="C25" s="4">
        <f>'Long run debt'!G28</f>
        <v>59.595253761953799</v>
      </c>
    </row>
    <row r="26" spans="2:3">
      <c r="B26" s="4">
        <v>1724</v>
      </c>
      <c r="C26" s="4">
        <f>'Long run debt'!G29</f>
        <v>59.924670403322104</v>
      </c>
    </row>
    <row r="27" spans="2:3">
      <c r="B27" s="4">
        <v>1725</v>
      </c>
      <c r="C27" s="4">
        <f>'Long run debt'!G30</f>
        <v>56.625754562412041</v>
      </c>
    </row>
    <row r="28" spans="2:3">
      <c r="B28" s="4">
        <v>1726</v>
      </c>
      <c r="C28" s="4">
        <f>'Long run debt'!G31</f>
        <v>57.148093220403425</v>
      </c>
    </row>
    <row r="29" spans="2:3">
      <c r="B29" s="4">
        <v>1727</v>
      </c>
      <c r="C29" s="4">
        <f>'Long run debt'!G32</f>
        <v>58.062157656942389</v>
      </c>
    </row>
    <row r="30" spans="2:3">
      <c r="B30" s="4">
        <v>1728</v>
      </c>
      <c r="C30" s="4">
        <f>'Long run debt'!G33</f>
        <v>53.117253195521336</v>
      </c>
    </row>
    <row r="31" spans="2:3">
      <c r="B31" s="4">
        <v>1729</v>
      </c>
      <c r="C31" s="4">
        <f>'Long run debt'!G34</f>
        <v>56.72474763780609</v>
      </c>
    </row>
    <row r="32" spans="2:3">
      <c r="B32" s="4">
        <v>1730</v>
      </c>
      <c r="C32" s="4">
        <f>'Long run debt'!G35</f>
        <v>58.405769620338823</v>
      </c>
    </row>
    <row r="33" spans="2:3">
      <c r="B33" s="4">
        <v>1731</v>
      </c>
      <c r="C33" s="4">
        <f>'Long run debt'!G36</f>
        <v>59.727017755913486</v>
      </c>
    </row>
    <row r="34" spans="2:3">
      <c r="B34" s="4">
        <v>1732</v>
      </c>
      <c r="C34" s="4">
        <f>'Long run debt'!G37</f>
        <v>56.884132670066016</v>
      </c>
    </row>
    <row r="35" spans="2:3">
      <c r="B35" s="4">
        <v>1733</v>
      </c>
      <c r="C35" s="4">
        <f>'Long run debt'!G38</f>
        <v>54.938885202737701</v>
      </c>
    </row>
    <row r="36" spans="2:3">
      <c r="B36" s="4">
        <v>1734</v>
      </c>
      <c r="C36" s="4">
        <f>'Long run debt'!G39</f>
        <v>54.355365831752593</v>
      </c>
    </row>
    <row r="37" spans="2:3">
      <c r="B37" s="4">
        <v>1735</v>
      </c>
      <c r="C37" s="4">
        <f>'Long run debt'!G40</f>
        <v>54.921829590286663</v>
      </c>
    </row>
    <row r="38" spans="2:3">
      <c r="B38" s="4">
        <v>1736</v>
      </c>
      <c r="C38" s="4">
        <f>'Long run debt'!G41</f>
        <v>52.022365538799775</v>
      </c>
    </row>
    <row r="39" spans="2:3">
      <c r="B39" s="4">
        <v>1737</v>
      </c>
      <c r="C39" s="4">
        <f>'Long run debt'!G42</f>
        <v>54.529285089530497</v>
      </c>
    </row>
    <row r="40" spans="2:3">
      <c r="B40" s="4">
        <v>1738</v>
      </c>
      <c r="C40" s="4">
        <f>'Long run debt'!G43</f>
        <v>53.290339762346861</v>
      </c>
    </row>
    <row r="41" spans="2:3">
      <c r="B41" s="4">
        <v>1739</v>
      </c>
      <c r="C41" s="4">
        <f>'Long run debt'!G44</f>
        <v>53.004083618764966</v>
      </c>
    </row>
    <row r="42" spans="2:3">
      <c r="B42" s="4">
        <v>1740</v>
      </c>
      <c r="C42" s="4">
        <f>'Long run debt'!G45</f>
        <v>50.720112819944873</v>
      </c>
    </row>
    <row r="43" spans="2:3">
      <c r="B43" s="4">
        <v>1741</v>
      </c>
      <c r="C43" s="4">
        <f>'Long run debt'!G46</f>
        <v>50.290705727779688</v>
      </c>
    </row>
    <row r="44" spans="2:3">
      <c r="B44" s="4">
        <v>1742</v>
      </c>
      <c r="C44" s="4">
        <f>'Long run debt'!G47</f>
        <v>52.675863886746384</v>
      </c>
    </row>
    <row r="45" spans="2:3">
      <c r="B45" s="4">
        <v>1743</v>
      </c>
      <c r="C45" s="4">
        <f>'Long run debt'!G48</f>
        <v>56.965692054562233</v>
      </c>
    </row>
    <row r="46" spans="2:3">
      <c r="B46" s="4">
        <v>1744</v>
      </c>
      <c r="C46" s="4">
        <f>'Long run debt'!G49</f>
        <v>61.567527541353535</v>
      </c>
    </row>
    <row r="47" spans="2:3">
      <c r="B47" s="4">
        <v>1745</v>
      </c>
      <c r="C47" s="4">
        <f>'Long run debt'!G50</f>
        <v>66.018059019631607</v>
      </c>
    </row>
    <row r="48" spans="2:3">
      <c r="B48" s="4">
        <v>1746</v>
      </c>
      <c r="C48" s="4">
        <f>'Long run debt'!G51</f>
        <v>67.481168823477333</v>
      </c>
    </row>
    <row r="49" spans="2:3">
      <c r="B49" s="4">
        <v>1747</v>
      </c>
      <c r="C49" s="4">
        <f>'Long run debt'!G52</f>
        <v>70.273366567288846</v>
      </c>
    </row>
    <row r="50" spans="2:3">
      <c r="B50" s="4">
        <v>1748</v>
      </c>
      <c r="C50" s="4">
        <f>'Long run debt'!G53</f>
        <v>74.887762472321768</v>
      </c>
    </row>
    <row r="51" spans="2:3">
      <c r="B51" s="4">
        <v>1749</v>
      </c>
      <c r="C51" s="4">
        <f>'Long run debt'!G54</f>
        <v>75.939358797981527</v>
      </c>
    </row>
    <row r="52" spans="2:3">
      <c r="B52" s="4">
        <v>1750</v>
      </c>
      <c r="C52" s="4">
        <f>'Long run debt'!G55</f>
        <v>74.960435869728002</v>
      </c>
    </row>
    <row r="53" spans="2:3">
      <c r="B53" s="4">
        <v>1751</v>
      </c>
      <c r="C53" s="4">
        <f>'Long run debt'!G56</f>
        <v>75.808381888226293</v>
      </c>
    </row>
    <row r="54" spans="2:3">
      <c r="B54" s="4">
        <v>1752</v>
      </c>
      <c r="C54" s="4">
        <f>'Long run debt'!G57</f>
        <v>69.175296264144265</v>
      </c>
    </row>
    <row r="55" spans="2:3">
      <c r="B55" s="4">
        <v>1753</v>
      </c>
      <c r="C55" s="4">
        <f>'Long run debt'!G58</f>
        <v>67.695309410065107</v>
      </c>
    </row>
    <row r="56" spans="2:3">
      <c r="B56" s="4">
        <v>1754</v>
      </c>
      <c r="C56" s="4">
        <f>'Long run debt'!G59</f>
        <v>68.017628849602076</v>
      </c>
    </row>
    <row r="57" spans="2:3">
      <c r="B57" s="4">
        <v>1755</v>
      </c>
      <c r="C57" s="4">
        <f>'Long run debt'!G60</f>
        <v>67.574274060538528</v>
      </c>
    </row>
    <row r="58" spans="2:3">
      <c r="B58" s="4">
        <v>1756</v>
      </c>
      <c r="C58" s="4">
        <f>'Long run debt'!G61</f>
        <v>67.638931626254248</v>
      </c>
    </row>
    <row r="59" spans="2:3">
      <c r="B59" s="4">
        <v>1757</v>
      </c>
      <c r="C59" s="4">
        <f>'Long run debt'!G62</f>
        <v>63.41111071451995</v>
      </c>
    </row>
    <row r="60" spans="2:3">
      <c r="B60" s="4">
        <v>1758</v>
      </c>
      <c r="C60" s="4">
        <f>'Long run debt'!G63</f>
        <v>67.282929885858877</v>
      </c>
    </row>
    <row r="61" spans="2:3">
      <c r="B61" s="4">
        <v>1759</v>
      </c>
      <c r="C61" s="4">
        <f>'Long run debt'!G64</f>
        <v>77.719709158692098</v>
      </c>
    </row>
    <row r="62" spans="2:3">
      <c r="B62" s="4">
        <v>1760</v>
      </c>
      <c r="C62" s="4">
        <f>'Long run debt'!G65</f>
        <v>84.990871275668383</v>
      </c>
    </row>
    <row r="63" spans="2:3">
      <c r="B63" s="4">
        <v>1761</v>
      </c>
      <c r="C63" s="4">
        <f>'Long run debt'!G66</f>
        <v>94.545971474980803</v>
      </c>
    </row>
    <row r="64" spans="2:3">
      <c r="B64" s="4">
        <v>1762</v>
      </c>
      <c r="C64" s="4">
        <f>'Long run debt'!G67</f>
        <v>104.18510904604896</v>
      </c>
    </row>
    <row r="65" spans="2:3">
      <c r="B65" s="4">
        <v>1763</v>
      </c>
      <c r="C65" s="4">
        <f>'Long run debt'!G68</f>
        <v>103.26245733434375</v>
      </c>
    </row>
    <row r="66" spans="2:3">
      <c r="B66" s="4">
        <v>1764</v>
      </c>
      <c r="C66" s="4">
        <f>'Long run debt'!G69</f>
        <v>102.67585156438979</v>
      </c>
    </row>
    <row r="67" spans="2:3">
      <c r="B67" s="4">
        <v>1765</v>
      </c>
      <c r="C67" s="4">
        <f>'Long run debt'!G70</f>
        <v>102.1213163362623</v>
      </c>
    </row>
    <row r="68" spans="2:3">
      <c r="B68" s="4">
        <v>1766</v>
      </c>
      <c r="C68" s="4">
        <f>'Long run debt'!G71</f>
        <v>99.452522266263486</v>
      </c>
    </row>
    <row r="69" spans="2:3">
      <c r="B69" s="4">
        <v>1767</v>
      </c>
      <c r="C69" s="4">
        <f>'Long run debt'!G72</f>
        <v>95.737676837872613</v>
      </c>
    </row>
    <row r="70" spans="2:3">
      <c r="B70" s="4">
        <v>1768</v>
      </c>
      <c r="C70" s="4">
        <f>'Long run debt'!G73</f>
        <v>96.862795789623533</v>
      </c>
    </row>
    <row r="71" spans="2:3">
      <c r="B71" s="4">
        <v>1769</v>
      </c>
      <c r="C71" s="4">
        <f>'Long run debt'!G74</f>
        <v>93.911190961891492</v>
      </c>
    </row>
    <row r="72" spans="2:3">
      <c r="B72" s="4">
        <v>1770</v>
      </c>
      <c r="C72" s="4">
        <f>'Long run debt'!G75</f>
        <v>95.260639403381248</v>
      </c>
    </row>
    <row r="73" spans="2:3">
      <c r="B73" s="4">
        <v>1771</v>
      </c>
      <c r="C73" s="4">
        <f>'Long run debt'!G76</f>
        <v>88.803072911168002</v>
      </c>
    </row>
    <row r="74" spans="2:3">
      <c r="B74" s="4">
        <v>1772</v>
      </c>
      <c r="C74" s="4">
        <f>'Long run debt'!G77</f>
        <v>87.962507191137405</v>
      </c>
    </row>
    <row r="75" spans="2:3">
      <c r="B75" s="4">
        <v>1773</v>
      </c>
      <c r="C75" s="4">
        <f>'Long run debt'!G78</f>
        <v>86.165034100544702</v>
      </c>
    </row>
    <row r="76" spans="2:3">
      <c r="B76" s="4">
        <v>1774</v>
      </c>
      <c r="C76" s="4">
        <f>'Long run debt'!G79</f>
        <v>85.963966800113155</v>
      </c>
    </row>
    <row r="77" spans="2:3">
      <c r="B77" s="4">
        <v>1775</v>
      </c>
      <c r="C77" s="4">
        <f>'Long run debt'!G80</f>
        <v>83.222560788133464</v>
      </c>
    </row>
    <row r="78" spans="2:3">
      <c r="B78" s="4">
        <v>1776</v>
      </c>
      <c r="C78" s="4">
        <f>'Long run debt'!G81</f>
        <v>84.584019988095292</v>
      </c>
    </row>
    <row r="79" spans="2:3">
      <c r="B79" s="4">
        <v>1777</v>
      </c>
      <c r="C79" s="4">
        <f>'Long run debt'!G82</f>
        <v>83.858189472301675</v>
      </c>
    </row>
    <row r="80" spans="2:3">
      <c r="B80" s="4">
        <v>1778</v>
      </c>
      <c r="C80" s="4">
        <f>'Long run debt'!G83</f>
        <v>90.001599503942529</v>
      </c>
    </row>
    <row r="81" spans="2:3">
      <c r="B81" s="4">
        <v>1779</v>
      </c>
      <c r="C81" s="4">
        <f>'Long run debt'!G84</f>
        <v>101.20627704013843</v>
      </c>
    </row>
    <row r="82" spans="2:3">
      <c r="B82" s="4">
        <v>1780</v>
      </c>
      <c r="C82" s="4">
        <f>'Long run debt'!G85</f>
        <v>107.50533933449672</v>
      </c>
    </row>
    <row r="83" spans="2:3">
      <c r="B83" s="4">
        <v>1781</v>
      </c>
      <c r="C83" s="4">
        <f>'Long run debt'!G86</f>
        <v>104.34392168857488</v>
      </c>
    </row>
    <row r="84" spans="2:3">
      <c r="B84" s="4">
        <v>1782</v>
      </c>
      <c r="C84" s="4">
        <f>'Long run debt'!G87</f>
        <v>117.28288724318901</v>
      </c>
    </row>
    <row r="85" spans="2:3">
      <c r="B85" s="4">
        <v>1783</v>
      </c>
      <c r="C85" s="4">
        <f>'Long run debt'!G88</f>
        <v>128.49656065650638</v>
      </c>
    </row>
    <row r="86" spans="2:3">
      <c r="B86" s="4">
        <v>1784</v>
      </c>
      <c r="C86" s="4">
        <f>'Long run debt'!G89</f>
        <v>136.62622737991245</v>
      </c>
    </row>
    <row r="87" spans="2:3">
      <c r="B87" s="4">
        <v>1785</v>
      </c>
      <c r="C87" s="4">
        <f>'Long run debt'!G90</f>
        <v>137.87023210346757</v>
      </c>
    </row>
    <row r="88" spans="2:3">
      <c r="B88" s="4">
        <v>1786</v>
      </c>
      <c r="C88" s="4">
        <f>'Long run debt'!G91</f>
        <v>128.47163746639626</v>
      </c>
    </row>
    <row r="89" spans="2:3">
      <c r="B89" s="4">
        <v>1787</v>
      </c>
      <c r="C89" s="4">
        <f>'Long run debt'!G92</f>
        <v>132.33232373353601</v>
      </c>
    </row>
    <row r="90" spans="2:3">
      <c r="B90" s="4">
        <v>1788</v>
      </c>
      <c r="C90" s="4">
        <f>'Long run debt'!G93</f>
        <v>136.24330995679918</v>
      </c>
    </row>
    <row r="91" spans="2:3">
      <c r="B91" s="4">
        <v>1789</v>
      </c>
      <c r="C91" s="4">
        <f>'Long run debt'!G94</f>
        <v>134.95256012320044</v>
      </c>
    </row>
    <row r="92" spans="2:3">
      <c r="B92" s="4">
        <v>1790</v>
      </c>
      <c r="C92" s="4">
        <f>'Long run debt'!G95</f>
        <v>122.82925387687855</v>
      </c>
    </row>
    <row r="93" spans="2:3">
      <c r="B93" s="4">
        <v>1791</v>
      </c>
      <c r="C93" s="4">
        <f>'Long run debt'!G96</f>
        <v>121.66252560143329</v>
      </c>
    </row>
    <row r="94" spans="2:3">
      <c r="B94" s="4">
        <v>1792</v>
      </c>
      <c r="C94" s="4">
        <f>'Long run debt'!G97</f>
        <v>110.50358360245123</v>
      </c>
    </row>
    <row r="95" spans="2:3">
      <c r="B95" s="4">
        <v>1793</v>
      </c>
      <c r="C95" s="4">
        <f>'Long run debt'!G98</f>
        <v>115.0899322556381</v>
      </c>
    </row>
    <row r="96" spans="2:3">
      <c r="B96" s="4">
        <v>1794</v>
      </c>
      <c r="C96" s="4">
        <f>'Long run debt'!G99</f>
        <v>124.33921925955531</v>
      </c>
    </row>
    <row r="97" spans="2:3">
      <c r="B97" s="4">
        <v>1795</v>
      </c>
      <c r="C97" s="4">
        <f>'Long run debt'!G100</f>
        <v>121.36472728568815</v>
      </c>
    </row>
    <row r="98" spans="2:3">
      <c r="B98" s="4">
        <v>1796</v>
      </c>
      <c r="C98" s="4">
        <f>'Long run debt'!G101</f>
        <v>130.09203212691611</v>
      </c>
    </row>
    <row r="99" spans="2:3">
      <c r="B99" s="4">
        <v>1797</v>
      </c>
      <c r="C99" s="4">
        <f>'Long run debt'!G102</f>
        <v>139.84134515361893</v>
      </c>
    </row>
    <row r="100" spans="2:3">
      <c r="B100" s="4">
        <v>1798</v>
      </c>
      <c r="C100" s="4">
        <f>'Long run debt'!G103</f>
        <v>146.06169449353433</v>
      </c>
    </row>
    <row r="101" spans="2:3">
      <c r="B101" s="4">
        <v>1799</v>
      </c>
      <c r="C101" s="4">
        <f>'Long run debt'!G104</f>
        <v>137.95328006280209</v>
      </c>
    </row>
    <row r="102" spans="2:3">
      <c r="B102" s="4">
        <v>1800</v>
      </c>
      <c r="C102" s="4">
        <f>'Long run debt'!G105</f>
        <v>128.47409015461412</v>
      </c>
    </row>
    <row r="103" spans="2:3">
      <c r="B103" s="4">
        <v>1801</v>
      </c>
      <c r="C103" s="4">
        <f>'Long run debt'!G106</f>
        <v>131.92914673919728</v>
      </c>
    </row>
    <row r="104" spans="2:3">
      <c r="B104" s="4">
        <v>1802</v>
      </c>
      <c r="C104" s="4">
        <f>'Long run debt'!G107</f>
        <v>156.04343601412117</v>
      </c>
    </row>
    <row r="105" spans="2:3">
      <c r="B105" s="4">
        <v>1803</v>
      </c>
      <c r="C105" s="4">
        <f>'Long run debt'!G108</f>
        <v>160.99212944960564</v>
      </c>
    </row>
    <row r="106" spans="2:3">
      <c r="B106" s="4">
        <v>1804</v>
      </c>
      <c r="C106" s="4">
        <f>'Long run debt'!G109</f>
        <v>157.59034335570453</v>
      </c>
    </row>
    <row r="107" spans="2:3">
      <c r="B107" s="4">
        <v>1805</v>
      </c>
      <c r="C107" s="4">
        <f>'Long run debt'!G110</f>
        <v>151.48680246689628</v>
      </c>
    </row>
    <row r="108" spans="2:3">
      <c r="B108" s="4">
        <v>1806</v>
      </c>
      <c r="C108" s="4">
        <f>'Long run debt'!G111</f>
        <v>154.56187702454167</v>
      </c>
    </row>
    <row r="109" spans="2:3">
      <c r="B109" s="4">
        <v>1807</v>
      </c>
      <c r="C109" s="4">
        <f>'Long run debt'!G112</f>
        <v>147.90121576908049</v>
      </c>
    </row>
    <row r="110" spans="2:3">
      <c r="B110" s="4">
        <v>1808</v>
      </c>
      <c r="C110" s="4">
        <f>'Long run debt'!G113</f>
        <v>153.68545917422981</v>
      </c>
    </row>
    <row r="111" spans="2:3">
      <c r="B111" s="4">
        <v>1809</v>
      </c>
      <c r="C111" s="4">
        <f>'Long run debt'!G114</f>
        <v>143.51636092933816</v>
      </c>
    </row>
    <row r="112" spans="2:3">
      <c r="B112" s="4">
        <v>1810</v>
      </c>
      <c r="C112" s="4">
        <f>'Long run debt'!G115</f>
        <v>131.92256860491622</v>
      </c>
    </row>
    <row r="113" spans="2:3">
      <c r="B113" s="4">
        <v>1811</v>
      </c>
      <c r="C113" s="4">
        <f>'Long run debt'!G116</f>
        <v>140.53574716450854</v>
      </c>
    </row>
    <row r="114" spans="2:3">
      <c r="B114" s="4">
        <v>1812</v>
      </c>
      <c r="C114" s="4">
        <f>'Long run debt'!G117</f>
        <v>144.36419806057521</v>
      </c>
    </row>
    <row r="115" spans="2:3">
      <c r="B115" s="4">
        <v>1813</v>
      </c>
      <c r="C115" s="4">
        <f>'Long run debt'!G118</f>
        <v>149.44368392182898</v>
      </c>
    </row>
    <row r="116" spans="2:3">
      <c r="B116" s="4">
        <v>1814</v>
      </c>
      <c r="C116" s="4">
        <f>'Long run debt'!G119</f>
        <v>161.26336091813579</v>
      </c>
    </row>
    <row r="117" spans="2:3">
      <c r="B117" s="4">
        <v>1815</v>
      </c>
      <c r="C117" s="4">
        <f>'Long run debt'!G120</f>
        <v>164.64363484851219</v>
      </c>
    </row>
    <row r="118" spans="2:3">
      <c r="B118" s="4">
        <v>1816</v>
      </c>
      <c r="C118" s="4">
        <f>'Long run debt'!G121</f>
        <v>183.56291177889887</v>
      </c>
    </row>
    <row r="119" spans="2:3">
      <c r="B119" s="4">
        <v>1817</v>
      </c>
      <c r="C119" s="4">
        <f>'Long run debt'!G122</f>
        <v>175.74984294446159</v>
      </c>
    </row>
    <row r="120" spans="2:3">
      <c r="B120" s="4">
        <v>1818</v>
      </c>
      <c r="C120" s="4">
        <f>'Long run debt'!G123</f>
        <v>169.16558264632414</v>
      </c>
    </row>
    <row r="121" spans="2:3">
      <c r="B121" s="4">
        <v>1819</v>
      </c>
      <c r="C121" s="4">
        <f>'Long run debt'!G124</f>
        <v>179.3520980330392</v>
      </c>
    </row>
    <row r="122" spans="2:3">
      <c r="B122" s="4">
        <v>1820</v>
      </c>
      <c r="C122" s="4">
        <f>'Long run debt'!G125</f>
        <v>176.78728748409924</v>
      </c>
    </row>
    <row r="123" spans="2:3">
      <c r="B123" s="4">
        <v>1821</v>
      </c>
      <c r="C123" s="4">
        <f>'Long run debt'!G126</f>
        <v>182.87047599858403</v>
      </c>
    </row>
    <row r="124" spans="2:3">
      <c r="B124" s="4">
        <v>1822</v>
      </c>
      <c r="C124" s="4">
        <f>'Long run debt'!G127</f>
        <v>194.08203791380899</v>
      </c>
    </row>
    <row r="125" spans="2:3">
      <c r="B125" s="4">
        <v>1823</v>
      </c>
      <c r="C125" s="4">
        <f>'Long run debt'!G128</f>
        <v>186.87054009676703</v>
      </c>
    </row>
    <row r="126" spans="2:3">
      <c r="B126" s="4">
        <v>1824</v>
      </c>
      <c r="C126" s="4">
        <f>'Long run debt'!G129</f>
        <v>172.47192738752148</v>
      </c>
    </row>
    <row r="127" spans="2:3">
      <c r="B127" s="4">
        <v>1825</v>
      </c>
      <c r="C127" s="4">
        <f>'Long run debt'!G130</f>
        <v>154.52559603180052</v>
      </c>
    </row>
    <row r="128" spans="2:3">
      <c r="B128" s="4">
        <v>1826</v>
      </c>
      <c r="C128" s="4">
        <f>'Long run debt'!G131</f>
        <v>175.20455158678749</v>
      </c>
    </row>
    <row r="129" spans="2:3">
      <c r="B129" s="4">
        <v>1827</v>
      </c>
      <c r="C129" s="4">
        <f>'Long run debt'!G132</f>
        <v>168.0886093954739</v>
      </c>
    </row>
    <row r="130" spans="2:3">
      <c r="B130" s="4">
        <v>1828</v>
      </c>
      <c r="C130" s="4">
        <f>'Long run debt'!G133</f>
        <v>167.12630644394909</v>
      </c>
    </row>
    <row r="131" spans="2:3">
      <c r="B131" s="4">
        <v>1829</v>
      </c>
      <c r="C131" s="4">
        <f>'Long run debt'!G134</f>
        <v>172.12422290632529</v>
      </c>
    </row>
    <row r="132" spans="2:3">
      <c r="B132" s="4">
        <v>1830</v>
      </c>
      <c r="C132" s="4">
        <f>'Long run debt'!G135</f>
        <v>164.33406611073417</v>
      </c>
    </row>
    <row r="133" spans="2:3">
      <c r="B133" s="4">
        <v>1831</v>
      </c>
      <c r="C133" s="4">
        <f>'Long run debt'!G136</f>
        <v>166.61631760515587</v>
      </c>
    </row>
    <row r="134" spans="2:3">
      <c r="B134" s="4">
        <v>1832</v>
      </c>
      <c r="C134" s="4">
        <f>'Long run debt'!G137</f>
        <v>166.76720123642573</v>
      </c>
    </row>
    <row r="135" spans="2:3">
      <c r="B135" s="4">
        <v>1833</v>
      </c>
      <c r="C135" s="4">
        <f>'Long run debt'!G138</f>
        <v>170.4766449063892</v>
      </c>
    </row>
    <row r="136" spans="2:3">
      <c r="B136" s="4">
        <v>1834</v>
      </c>
      <c r="C136" s="4">
        <f>'Long run debt'!G139</f>
        <v>160.87553946905018</v>
      </c>
    </row>
    <row r="137" spans="2:3">
      <c r="B137" s="4">
        <v>1835</v>
      </c>
      <c r="C137" s="4">
        <f>'Long run debt'!G140</f>
        <v>155.13178117229296</v>
      </c>
    </row>
    <row r="138" spans="2:3">
      <c r="B138" s="4">
        <v>1836</v>
      </c>
      <c r="C138" s="4">
        <f>'Long run debt'!G141</f>
        <v>143.74923021842173</v>
      </c>
    </row>
    <row r="139" spans="2:3">
      <c r="B139" s="4">
        <v>1837</v>
      </c>
      <c r="C139" s="4">
        <f>'Long run debt'!G142</f>
        <v>147.00427724482404</v>
      </c>
    </row>
    <row r="140" spans="2:3">
      <c r="B140" s="4">
        <v>1838</v>
      </c>
      <c r="C140" s="4">
        <f>'Long run debt'!G143</f>
        <v>140.18341865402695</v>
      </c>
    </row>
    <row r="141" spans="2:3">
      <c r="B141" s="4">
        <v>1839</v>
      </c>
      <c r="C141" s="4">
        <f>'Long run debt'!G144</f>
        <v>134.95381620881912</v>
      </c>
    </row>
    <row r="142" spans="2:3">
      <c r="B142" s="4">
        <v>1840</v>
      </c>
      <c r="C142" s="4">
        <f>'Long run debt'!G145</f>
        <v>140.00706380563571</v>
      </c>
    </row>
    <row r="143" spans="2:3">
      <c r="B143" s="4">
        <v>1841</v>
      </c>
      <c r="C143" s="4">
        <f>'Long run debt'!G146</f>
        <v>143.94173798513347</v>
      </c>
    </row>
    <row r="144" spans="2:3">
      <c r="B144" s="4">
        <v>1842</v>
      </c>
      <c r="C144" s="4">
        <f>'Long run debt'!G147</f>
        <v>151.18322837980728</v>
      </c>
    </row>
    <row r="145" spans="2:3">
      <c r="B145" s="4">
        <v>1843</v>
      </c>
      <c r="C145" s="4">
        <f>'Long run debt'!G148</f>
        <v>150.09185460465247</v>
      </c>
    </row>
    <row r="146" spans="2:3">
      <c r="B146" s="4">
        <v>1844</v>
      </c>
      <c r="C146" s="4">
        <f>'Long run debt'!G149</f>
        <v>139.14028187788927</v>
      </c>
    </row>
    <row r="147" spans="2:3">
      <c r="B147" s="4">
        <v>1845</v>
      </c>
      <c r="C147" s="4">
        <f>'Long run debt'!G150</f>
        <v>129.87108528994213</v>
      </c>
    </row>
    <row r="148" spans="2:3">
      <c r="B148" s="4">
        <v>1846</v>
      </c>
      <c r="C148" s="4">
        <f>'Long run debt'!G151</f>
        <v>127.28838897829432</v>
      </c>
    </row>
    <row r="149" spans="2:3">
      <c r="B149" s="4">
        <v>1847</v>
      </c>
      <c r="C149" s="4">
        <f>'Long run debt'!G152</f>
        <v>122.65973812853136</v>
      </c>
    </row>
    <row r="150" spans="2:3">
      <c r="B150" s="4">
        <v>1848</v>
      </c>
      <c r="C150" s="4">
        <f>'Long run debt'!G153</f>
        <v>128.3590863618715</v>
      </c>
    </row>
    <row r="151" spans="2:3">
      <c r="B151" s="4">
        <v>1849</v>
      </c>
      <c r="C151" s="4">
        <f>'Long run debt'!G154</f>
        <v>125.5284011226754</v>
      </c>
    </row>
    <row r="152" spans="2:3">
      <c r="B152" s="4">
        <v>1850</v>
      </c>
      <c r="C152" s="4">
        <f>'Long run debt'!G155</f>
        <v>134.91537413897208</v>
      </c>
    </row>
    <row r="153" spans="2:3">
      <c r="B153" s="4">
        <v>1851</v>
      </c>
      <c r="C153" s="4">
        <f>'Long run debt'!G156</f>
        <v>130.28955081331156</v>
      </c>
    </row>
    <row r="154" spans="2:3">
      <c r="B154" s="4">
        <v>1852</v>
      </c>
      <c r="C154" s="4">
        <f>'Long run debt'!G157</f>
        <v>125.10822504901849</v>
      </c>
    </row>
    <row r="155" spans="2:3">
      <c r="B155" s="4">
        <v>1853</v>
      </c>
      <c r="C155" s="4">
        <f>'Long run debt'!G158</f>
        <v>110.53523215751407</v>
      </c>
    </row>
    <row r="156" spans="2:3">
      <c r="B156" s="4">
        <v>1854</v>
      </c>
      <c r="C156" s="4">
        <f>'Long run debt'!G159</f>
        <v>103.02668972462828</v>
      </c>
    </row>
    <row r="157" spans="2:3">
      <c r="B157" s="4">
        <v>1855</v>
      </c>
      <c r="C157" s="4">
        <f>'Long run debt'!G160</f>
        <v>104.86648477313079</v>
      </c>
    </row>
    <row r="158" spans="2:3">
      <c r="B158" s="4">
        <v>1856</v>
      </c>
      <c r="C158" s="4">
        <f>'Long run debt'!G161</f>
        <v>100.7733860748113</v>
      </c>
    </row>
    <row r="159" spans="2:3">
      <c r="B159" s="4">
        <v>1857</v>
      </c>
      <c r="C159" s="4">
        <f>'Long run debt'!G162</f>
        <v>101.4365191301509</v>
      </c>
    </row>
    <row r="160" spans="2:3">
      <c r="B160" s="4">
        <v>1858</v>
      </c>
      <c r="C160" s="4">
        <f>'Long run debt'!G163</f>
        <v>105.71371119799142</v>
      </c>
    </row>
    <row r="161" spans="2:3">
      <c r="B161" s="4">
        <v>1859</v>
      </c>
      <c r="C161" s="4">
        <f>'Long run debt'!G164</f>
        <v>98.215216183130195</v>
      </c>
    </row>
    <row r="162" spans="2:3">
      <c r="B162" s="4">
        <v>1860</v>
      </c>
      <c r="C162" s="4">
        <f>'Long run debt'!G165</f>
        <v>95.991071901891161</v>
      </c>
    </row>
    <row r="163" spans="2:3">
      <c r="B163" s="4">
        <v>1861</v>
      </c>
      <c r="C163" s="4">
        <f>'Long run debt'!G166</f>
        <v>92.480585330486377</v>
      </c>
    </row>
    <row r="164" spans="2:3">
      <c r="B164" s="4">
        <v>1862</v>
      </c>
      <c r="C164" s="4">
        <f>'Long run debt'!G167</f>
        <v>92.191664365967554</v>
      </c>
    </row>
    <row r="165" spans="2:3">
      <c r="B165" s="4">
        <v>1863</v>
      </c>
      <c r="C165" s="4">
        <f>'Long run debt'!G168</f>
        <v>84.865753091099364</v>
      </c>
    </row>
    <row r="166" spans="2:3">
      <c r="B166" s="4">
        <v>1864</v>
      </c>
      <c r="C166" s="4">
        <f>'Long run debt'!G169</f>
        <v>80.399461569198436</v>
      </c>
    </row>
    <row r="167" spans="2:3">
      <c r="B167" s="4">
        <v>1865</v>
      </c>
      <c r="C167" s="4">
        <f>'Long run debt'!G170</f>
        <v>78.35412950959612</v>
      </c>
    </row>
    <row r="168" spans="2:3">
      <c r="B168" s="4">
        <v>1866</v>
      </c>
      <c r="C168" s="4">
        <f>'Long run debt'!G171</f>
        <v>75.528228089613108</v>
      </c>
    </row>
    <row r="169" spans="2:3">
      <c r="B169" s="4">
        <v>1867</v>
      </c>
      <c r="C169" s="4">
        <f>'Long run debt'!G172</f>
        <v>75.784214600603548</v>
      </c>
    </row>
    <row r="170" spans="2:3">
      <c r="B170" s="4">
        <v>1868</v>
      </c>
      <c r="C170" s="4">
        <f>'Long run debt'!G173</f>
        <v>74.991065600811567</v>
      </c>
    </row>
    <row r="171" spans="2:3">
      <c r="B171" s="4">
        <v>1869</v>
      </c>
      <c r="C171" s="4">
        <f>'Long run debt'!G174</f>
        <v>73.001554191387086</v>
      </c>
    </row>
    <row r="172" spans="2:3">
      <c r="B172" s="4">
        <v>1870</v>
      </c>
      <c r="C172" s="4">
        <f>'Long run debt'!G175</f>
        <v>68.001635601176588</v>
      </c>
    </row>
    <row r="173" spans="2:3">
      <c r="B173" s="4">
        <v>1871</v>
      </c>
      <c r="C173" s="4">
        <f>'Long run debt'!G176</f>
        <v>63.156802810705962</v>
      </c>
    </row>
    <row r="174" spans="2:3">
      <c r="B174" s="4">
        <v>1872</v>
      </c>
      <c r="C174" s="4">
        <f>'Long run debt'!G177</f>
        <v>59.392929977205299</v>
      </c>
    </row>
    <row r="175" spans="2:3">
      <c r="B175" s="4">
        <v>1873</v>
      </c>
      <c r="C175" s="4">
        <f>'Long run debt'!G178</f>
        <v>56.369961717904914</v>
      </c>
    </row>
    <row r="176" spans="2:3">
      <c r="B176" s="4">
        <v>1874</v>
      </c>
      <c r="C176" s="4">
        <f>'Long run debt'!G179</f>
        <v>56.205706550920411</v>
      </c>
    </row>
    <row r="177" spans="2:3">
      <c r="B177" s="4">
        <v>1875</v>
      </c>
      <c r="C177" s="4">
        <f>'Long run debt'!G180</f>
        <v>57.468855735660654</v>
      </c>
    </row>
    <row r="178" spans="2:3">
      <c r="B178" s="4">
        <v>1876</v>
      </c>
      <c r="C178" s="4">
        <f>'Long run debt'!G181</f>
        <v>58.208481448425069</v>
      </c>
    </row>
    <row r="179" spans="2:3">
      <c r="B179" s="4">
        <v>1877</v>
      </c>
      <c r="C179" s="4">
        <f>'Long run debt'!G182</f>
        <v>58.990033127801652</v>
      </c>
    </row>
    <row r="180" spans="2:3">
      <c r="B180" s="4">
        <v>1878</v>
      </c>
      <c r="C180" s="4">
        <f>'Long run debt'!G183</f>
        <v>60.237009948304156</v>
      </c>
    </row>
    <row r="181" spans="2:3">
      <c r="B181" s="4">
        <v>1879</v>
      </c>
      <c r="C181" s="4">
        <f>'Long run debt'!G184</f>
        <v>62.527446925502481</v>
      </c>
    </row>
    <row r="182" spans="2:3">
      <c r="B182" s="4">
        <v>1880</v>
      </c>
      <c r="C182" s="4">
        <f>'Long run debt'!G185</f>
        <v>58.252969989187847</v>
      </c>
    </row>
    <row r="183" spans="2:3">
      <c r="B183" s="4">
        <v>1881</v>
      </c>
      <c r="C183" s="4">
        <f>'Long run debt'!G186</f>
        <v>57.024931796117819</v>
      </c>
    </row>
    <row r="184" spans="2:3">
      <c r="B184" s="4">
        <v>1882</v>
      </c>
      <c r="C184" s="4">
        <f>'Long run debt'!G187</f>
        <v>54.982224715646574</v>
      </c>
    </row>
    <row r="185" spans="2:3">
      <c r="B185" s="4">
        <v>1883</v>
      </c>
      <c r="C185" s="4">
        <f>'Long run debt'!G188</f>
        <v>54.1833302381932</v>
      </c>
    </row>
    <row r="186" spans="2:3">
      <c r="B186" s="4">
        <v>1884</v>
      </c>
      <c r="C186" s="4">
        <f>'Long run debt'!G189</f>
        <v>55.285687948612804</v>
      </c>
    </row>
    <row r="187" spans="2:3">
      <c r="B187" s="4">
        <v>1885</v>
      </c>
      <c r="C187" s="4">
        <f>'Long run debt'!G190</f>
        <v>56.519232206947471</v>
      </c>
    </row>
    <row r="188" spans="2:3">
      <c r="B188" s="4">
        <v>1886</v>
      </c>
      <c r="C188" s="4">
        <f>'Long run debt'!G191</f>
        <v>55.886870087905038</v>
      </c>
    </row>
    <row r="189" spans="2:3">
      <c r="B189" s="4">
        <v>1887</v>
      </c>
      <c r="C189" s="4">
        <f>'Long run debt'!G192</f>
        <v>51.973210473950694</v>
      </c>
    </row>
    <row r="190" spans="2:3">
      <c r="B190" s="4">
        <v>1888</v>
      </c>
      <c r="C190" s="4">
        <f>'Long run debt'!G193</f>
        <v>49.184239577299365</v>
      </c>
    </row>
    <row r="191" spans="2:3">
      <c r="B191" s="4">
        <v>1889</v>
      </c>
      <c r="C191" s="4">
        <f>'Long run debt'!G194</f>
        <v>46.238923036898917</v>
      </c>
    </row>
    <row r="192" spans="2:3">
      <c r="B192" s="4">
        <v>1890</v>
      </c>
      <c r="C192" s="4">
        <f>'Long run debt'!G195</f>
        <v>44.767673669077581</v>
      </c>
    </row>
    <row r="193" spans="2:3">
      <c r="B193" s="4">
        <v>1891</v>
      </c>
      <c r="C193" s="4">
        <f>'Long run debt'!G196</f>
        <v>44.275597392809765</v>
      </c>
    </row>
    <row r="194" spans="2:3">
      <c r="B194" s="4">
        <v>1892</v>
      </c>
      <c r="C194" s="4">
        <f>'Long run debt'!G197</f>
        <v>44.932904123413465</v>
      </c>
    </row>
    <row r="195" spans="2:3">
      <c r="B195" s="4">
        <v>1893</v>
      </c>
      <c r="C195" s="4">
        <f>'Long run debt'!G198</f>
        <v>44.672146406758657</v>
      </c>
    </row>
    <row r="196" spans="2:3">
      <c r="B196" s="4">
        <v>1894</v>
      </c>
      <c r="C196" s="4">
        <f>'Long run debt'!G199</f>
        <v>42.029092780546783</v>
      </c>
    </row>
    <row r="197" spans="2:3">
      <c r="B197" s="4">
        <v>1895</v>
      </c>
      <c r="C197" s="4">
        <f>'Long run debt'!G200</f>
        <v>40.672652588455442</v>
      </c>
    </row>
    <row r="198" spans="2:3">
      <c r="B198" s="4">
        <v>1896</v>
      </c>
      <c r="C198" s="4">
        <f>'Long run debt'!G201</f>
        <v>39.000274705013169</v>
      </c>
    </row>
    <row r="199" spans="2:3">
      <c r="B199" s="4">
        <v>1897</v>
      </c>
      <c r="C199" s="4">
        <f>'Long run debt'!G202</f>
        <v>37.672835938600841</v>
      </c>
    </row>
    <row r="200" spans="2:3">
      <c r="B200" s="4">
        <v>1898</v>
      </c>
      <c r="C200" s="4">
        <f>'Long run debt'!G203</f>
        <v>35.546706952933981</v>
      </c>
    </row>
    <row r="201" spans="2:3">
      <c r="B201" s="4">
        <v>1899</v>
      </c>
      <c r="C201" s="4">
        <f>'Long run debt'!G204</f>
        <v>33.670667631703289</v>
      </c>
    </row>
    <row r="202" spans="2:3">
      <c r="B202" s="4">
        <v>1900</v>
      </c>
      <c r="C202" s="4">
        <f>'Long run debt'!D5</f>
        <v>37.823394687360832</v>
      </c>
    </row>
    <row r="203" spans="2:3">
      <c r="B203" s="4">
        <v>1901</v>
      </c>
      <c r="C203" s="4">
        <f>'Long run debt'!D6</f>
        <v>40.97639197578841</v>
      </c>
    </row>
    <row r="204" spans="2:3">
      <c r="B204" s="4">
        <v>1902</v>
      </c>
      <c r="C204" s="4">
        <f>'Long run debt'!D7</f>
        <v>42.995445959202215</v>
      </c>
    </row>
    <row r="205" spans="2:3">
      <c r="B205" s="4">
        <v>1903</v>
      </c>
      <c r="C205" s="4">
        <f>'Long run debt'!D8</f>
        <v>42.886221210807292</v>
      </c>
    </row>
    <row r="206" spans="2:3">
      <c r="B206" s="4">
        <v>1904</v>
      </c>
      <c r="C206" s="4">
        <f>'Long run debt'!D9</f>
        <v>41.812579102760786</v>
      </c>
    </row>
    <row r="207" spans="2:3">
      <c r="B207" s="4">
        <v>1905</v>
      </c>
      <c r="C207" s="4">
        <f>'Long run debt'!D10</f>
        <v>39.844781327557669</v>
      </c>
    </row>
    <row r="208" spans="2:3">
      <c r="B208" s="4">
        <v>1906</v>
      </c>
      <c r="C208" s="4">
        <f>'Long run debt'!D11</f>
        <v>37.946510587355768</v>
      </c>
    </row>
    <row r="209" spans="2:3">
      <c r="B209" s="4">
        <v>1907</v>
      </c>
      <c r="C209" s="4">
        <f>'Long run debt'!D12</f>
        <v>38.188819514941528</v>
      </c>
    </row>
    <row r="210" spans="2:3">
      <c r="B210" s="4">
        <v>1908</v>
      </c>
      <c r="C210" s="4">
        <f>'Long run debt'!D13</f>
        <v>37.66163930529099</v>
      </c>
    </row>
    <row r="211" spans="2:3">
      <c r="B211" s="4">
        <v>1909</v>
      </c>
      <c r="C211" s="4">
        <f>'Long run debt'!D14</f>
        <v>36.70929514245104</v>
      </c>
    </row>
    <row r="212" spans="2:3">
      <c r="B212" s="4">
        <v>1910</v>
      </c>
      <c r="C212" s="4">
        <f>'Long run debt'!D15</f>
        <v>33.896368192266266</v>
      </c>
    </row>
    <row r="213" spans="2:3">
      <c r="B213" s="4">
        <v>1911</v>
      </c>
      <c r="C213" s="4">
        <f>'Long run debt'!D16</f>
        <v>31.861546128311208</v>
      </c>
    </row>
    <row r="214" spans="2:3">
      <c r="B214" s="4">
        <v>1912</v>
      </c>
      <c r="C214" s="4">
        <f>'Long run debt'!D17</f>
        <v>30.227730931069317</v>
      </c>
    </row>
    <row r="215" spans="2:3">
      <c r="B215" s="4">
        <v>1913</v>
      </c>
      <c r="C215" s="4">
        <f>'Long run debt'!D18</f>
        <v>29.427064603185148</v>
      </c>
    </row>
    <row r="216" spans="2:3">
      <c r="B216" s="4">
        <v>1914</v>
      </c>
      <c r="C216" s="4">
        <f>'Long run debt'!D19</f>
        <v>42.024538670097911</v>
      </c>
    </row>
    <row r="217" spans="2:3">
      <c r="B217" s="4">
        <v>1915</v>
      </c>
      <c r="C217" s="4">
        <f>'Long run debt'!D20</f>
        <v>67.816782005376652</v>
      </c>
    </row>
    <row r="218" spans="2:3">
      <c r="B218" s="4">
        <v>1916</v>
      </c>
      <c r="C218" s="4">
        <f>'Long run debt'!D21</f>
        <v>103.14371248995411</v>
      </c>
    </row>
    <row r="219" spans="2:3">
      <c r="B219" s="4">
        <v>1917</v>
      </c>
      <c r="C219" s="4">
        <f>'Long run debt'!D22</f>
        <v>125.45281564968411</v>
      </c>
    </row>
    <row r="220" spans="2:3">
      <c r="B220" s="4">
        <v>1918</v>
      </c>
      <c r="C220" s="4">
        <f>'Long run debt'!D23</f>
        <v>144.22039597194737</v>
      </c>
    </row>
    <row r="221" spans="2:3">
      <c r="B221" s="4">
        <v>1919</v>
      </c>
      <c r="C221" s="4">
        <f>'Long run debt'!D24</f>
        <v>139.30576430140061</v>
      </c>
    </row>
    <row r="222" spans="2:3">
      <c r="B222" s="4">
        <v>1920</v>
      </c>
      <c r="C222" s="4">
        <f>'Long run debt'!D25</f>
        <v>152.32045359303405</v>
      </c>
    </row>
    <row r="223" spans="2:3">
      <c r="B223" s="4">
        <v>1921</v>
      </c>
      <c r="C223" s="4">
        <f>'Long run debt'!D26</f>
        <v>174.60083830988847</v>
      </c>
    </row>
    <row r="224" spans="2:3">
      <c r="B224" s="4">
        <v>1922</v>
      </c>
      <c r="C224" s="4">
        <f>'Long run debt'!D27</f>
        <v>187.53239924287885</v>
      </c>
    </row>
    <row r="225" spans="2:3">
      <c r="B225" s="4">
        <v>1923</v>
      </c>
      <c r="C225" s="4">
        <f>'Long run debt'!D28</f>
        <v>183.61244805174189</v>
      </c>
    </row>
    <row r="226" spans="2:3">
      <c r="B226" s="4">
        <v>1924</v>
      </c>
      <c r="C226" s="4">
        <f>'Long run debt'!D29</f>
        <v>177.13441946859959</v>
      </c>
    </row>
    <row r="227" spans="2:3">
      <c r="B227" s="4">
        <v>1925</v>
      </c>
      <c r="C227" s="4">
        <f>'Long run debt'!D30</f>
        <v>179.75178885082039</v>
      </c>
    </row>
    <row r="228" spans="2:3">
      <c r="B228" s="4">
        <v>1926</v>
      </c>
      <c r="C228" s="4">
        <f>'Long run debt'!D31</f>
        <v>174.32166298531072</v>
      </c>
    </row>
    <row r="229" spans="2:3">
      <c r="B229" s="4">
        <v>1927</v>
      </c>
      <c r="C229" s="4">
        <f>'Long run debt'!D32</f>
        <v>171.45706293427003</v>
      </c>
    </row>
    <row r="230" spans="2:3">
      <c r="B230" s="4">
        <v>1928</v>
      </c>
      <c r="C230" s="4">
        <f>'Long run debt'!D33</f>
        <v>168.68610960666146</v>
      </c>
    </row>
    <row r="231" spans="2:3">
      <c r="B231" s="4">
        <v>1929</v>
      </c>
      <c r="C231" s="4">
        <f>'Long run debt'!D34</f>
        <v>169.39185967246993</v>
      </c>
    </row>
    <row r="232" spans="2:3">
      <c r="B232" s="4">
        <v>1930</v>
      </c>
      <c r="C232" s="4">
        <f>'Long run debt'!D35</f>
        <v>178.44449550895115</v>
      </c>
    </row>
    <row r="233" spans="2:3">
      <c r="B233" s="4">
        <v>1931</v>
      </c>
      <c r="C233" s="4">
        <f>'Long run debt'!D36</f>
        <v>186.09716867720925</v>
      </c>
    </row>
    <row r="234" spans="2:3">
      <c r="B234" s="4">
        <v>1932</v>
      </c>
      <c r="C234" s="4">
        <f>'Long run debt'!D37</f>
        <v>189.76041601639227</v>
      </c>
    </row>
    <row r="235" spans="2:3">
      <c r="B235" s="4">
        <v>1933</v>
      </c>
      <c r="C235" s="4">
        <f>'Long run debt'!D38</f>
        <v>185.93092829169569</v>
      </c>
    </row>
    <row r="236" spans="2:3">
      <c r="B236" s="4">
        <v>1934</v>
      </c>
      <c r="C236" s="4">
        <f>'Long run debt'!D39</f>
        <v>174.86769827138218</v>
      </c>
    </row>
    <row r="237" spans="2:3">
      <c r="B237" s="4">
        <v>1935</v>
      </c>
      <c r="C237" s="4">
        <f>'Long run debt'!D40</f>
        <v>165.92354788654484</v>
      </c>
    </row>
    <row r="238" spans="2:3">
      <c r="B238" s="4">
        <v>1936</v>
      </c>
      <c r="C238" s="4">
        <f>'Long run debt'!D41</f>
        <v>155.74834117885072</v>
      </c>
    </row>
    <row r="239" spans="2:3">
      <c r="B239" s="4">
        <v>1937</v>
      </c>
      <c r="C239" s="4">
        <f>'Long run debt'!D42</f>
        <v>154.22135376164312</v>
      </c>
    </row>
    <row r="240" spans="2:3">
      <c r="B240" s="4">
        <v>1938</v>
      </c>
      <c r="C240" s="4">
        <f>'Long run debt'!D43</f>
        <v>147.52433389421043</v>
      </c>
    </row>
    <row r="241" spans="2:3">
      <c r="B241" s="4">
        <v>1939</v>
      </c>
      <c r="C241" s="4">
        <f>'Long run debt'!D44</f>
        <v>136.66566189028237</v>
      </c>
    </row>
    <row r="242" spans="2:3">
      <c r="B242" s="4">
        <v>1940</v>
      </c>
      <c r="C242" s="4">
        <f>'Long run debt'!D45</f>
        <v>144.03109894189046</v>
      </c>
    </row>
    <row r="243" spans="2:3">
      <c r="B243" s="4">
        <v>1941</v>
      </c>
      <c r="C243" s="4">
        <f>'Long run debt'!D46</f>
        <v>158.45060168662661</v>
      </c>
    </row>
    <row r="244" spans="2:3">
      <c r="B244" s="4">
        <v>1942</v>
      </c>
      <c r="C244" s="4">
        <f>'Long run debt'!D47</f>
        <v>176.74599793091758</v>
      </c>
    </row>
    <row r="245" spans="2:3">
      <c r="B245" s="4">
        <v>1943</v>
      </c>
      <c r="C245" s="4">
        <f>'Long run debt'!D48</f>
        <v>200.78335263114408</v>
      </c>
    </row>
    <row r="246" spans="2:3">
      <c r="B246" s="4">
        <v>1944</v>
      </c>
      <c r="C246" s="4">
        <f>'Long run debt'!D49</f>
        <v>233.44169845707339</v>
      </c>
    </row>
    <row r="247" spans="2:3">
      <c r="B247" s="4">
        <v>1945</v>
      </c>
      <c r="C247" s="4">
        <f>'Long run debt'!D50</f>
        <v>246.7653491323658</v>
      </c>
    </row>
    <row r="248" spans="2:3">
      <c r="B248" s="4">
        <v>1946</v>
      </c>
      <c r="C248" s="4">
        <f>'Long run debt'!D51</f>
        <v>251.8316528080303</v>
      </c>
    </row>
    <row r="249" spans="2:3">
      <c r="B249" s="4">
        <v>1947</v>
      </c>
      <c r="C249" s="4">
        <f>'Long run debt'!D52</f>
        <v>230.17061036847667</v>
      </c>
    </row>
    <row r="250" spans="2:3">
      <c r="B250" s="4">
        <v>1948</v>
      </c>
      <c r="C250" s="4">
        <f>'Long run debt'!D53</f>
        <v>210.76777666721713</v>
      </c>
    </row>
    <row r="251" spans="2:3">
      <c r="B251" s="4">
        <v>1949</v>
      </c>
      <c r="C251" s="4">
        <f>'Long run debt'!D54</f>
        <v>204.98109046014332</v>
      </c>
    </row>
    <row r="252" spans="2:3">
      <c r="B252" s="4">
        <v>1950</v>
      </c>
      <c r="C252" s="4">
        <f>'Long run debt'!D55</f>
        <v>185.74101152236148</v>
      </c>
    </row>
    <row r="253" spans="2:3">
      <c r="B253" s="4">
        <v>1951</v>
      </c>
      <c r="C253" s="4">
        <f>'Long run debt'!D56</f>
        <v>169.48433300040313</v>
      </c>
    </row>
    <row r="254" spans="2:3">
      <c r="B254" s="4">
        <v>1952</v>
      </c>
      <c r="C254" s="4">
        <f>'Long run debt'!D57</f>
        <v>158.51690072281929</v>
      </c>
    </row>
    <row r="255" spans="2:3">
      <c r="B255" s="4">
        <v>1953</v>
      </c>
      <c r="C255" s="4">
        <f>'Long run debt'!D58</f>
        <v>152.71538073637655</v>
      </c>
    </row>
    <row r="256" spans="2:3">
      <c r="B256" s="4">
        <v>1954</v>
      </c>
      <c r="C256" s="4">
        <f>'Long run debt'!D59</f>
        <v>143.34026132316498</v>
      </c>
    </row>
    <row r="257" spans="2:3">
      <c r="B257" s="4">
        <v>1955</v>
      </c>
      <c r="C257" s="4">
        <f>'Long run debt'!D60</f>
        <v>132.48566808760839</v>
      </c>
    </row>
    <row r="258" spans="2:3">
      <c r="B258" s="4">
        <v>1956</v>
      </c>
      <c r="C258" s="4">
        <f>'Long run debt'!D61</f>
        <v>123.91264452193063</v>
      </c>
    </row>
    <row r="259" spans="2:3">
      <c r="B259" s="4">
        <v>1957</v>
      </c>
      <c r="C259" s="4">
        <f>'Long run debt'!D62</f>
        <v>118.42059488606714</v>
      </c>
    </row>
    <row r="260" spans="2:3">
      <c r="B260" s="4">
        <v>1958</v>
      </c>
      <c r="C260" s="4">
        <f>'Long run debt'!D63</f>
        <v>114.31912139307639</v>
      </c>
    </row>
    <row r="261" spans="2:3">
      <c r="B261" s="4">
        <v>1959</v>
      </c>
      <c r="C261" s="4">
        <f>'Long run debt'!D64</f>
        <v>107.5839863449453</v>
      </c>
    </row>
    <row r="262" spans="2:3">
      <c r="B262" s="4">
        <v>1960</v>
      </c>
      <c r="C262" s="4">
        <f>'Long run debt'!D65</f>
        <v>102.47742029090645</v>
      </c>
    </row>
    <row r="263" spans="2:3">
      <c r="B263" s="4">
        <v>1961</v>
      </c>
      <c r="C263" s="4">
        <f>'Long run debt'!D66</f>
        <v>99.45199778024417</v>
      </c>
    </row>
    <row r="264" spans="2:3">
      <c r="B264" s="4">
        <v>1962</v>
      </c>
      <c r="C264" s="4">
        <f>'Long run debt'!D67</f>
        <v>98.258550877308494</v>
      </c>
    </row>
    <row r="265" spans="2:3">
      <c r="B265" s="4">
        <v>1963</v>
      </c>
      <c r="C265" s="4">
        <f>'Long run debt'!D68</f>
        <v>90.678906789067895</v>
      </c>
    </row>
    <row r="266" spans="2:3">
      <c r="B266" s="4">
        <v>1964</v>
      </c>
      <c r="C266" s="4">
        <f>'Long run debt'!D69</f>
        <v>84.184181415929203</v>
      </c>
    </row>
    <row r="267" spans="2:3">
      <c r="B267" s="4">
        <v>1965</v>
      </c>
      <c r="C267" s="4">
        <f>'Long run debt'!D70</f>
        <v>80.871651958507513</v>
      </c>
    </row>
    <row r="268" spans="2:3">
      <c r="B268" s="4">
        <v>1966</v>
      </c>
      <c r="C268" s="4">
        <f>'Long run debt'!D71</f>
        <v>77.720811566030861</v>
      </c>
    </row>
    <row r="269" spans="2:3">
      <c r="B269" s="4">
        <v>1967</v>
      </c>
      <c r="C269" s="4">
        <f>'Long run debt'!D72</f>
        <v>77.015248091173234</v>
      </c>
    </row>
    <row r="270" spans="2:3">
      <c r="B270" s="4">
        <v>1968</v>
      </c>
      <c r="C270" s="4">
        <f>'Long run debt'!D73</f>
        <v>69.762285995812292</v>
      </c>
    </row>
    <row r="271" spans="2:3">
      <c r="B271" s="4">
        <v>1969</v>
      </c>
      <c r="C271" s="4">
        <f>'Long run debt'!D74</f>
        <v>61.127229049246978</v>
      </c>
    </row>
    <row r="272" spans="2:3">
      <c r="B272" s="4">
        <v>1970</v>
      </c>
      <c r="C272" s="4">
        <f>'Long run debt'!D75</f>
        <v>54.667909044840044</v>
      </c>
    </row>
    <row r="273" spans="2:3">
      <c r="B273" s="4">
        <v>1971</v>
      </c>
      <c r="C273" s="4">
        <f>'Long run debt'!D76</f>
        <v>52.612263472350676</v>
      </c>
    </row>
    <row r="274" spans="2:3">
      <c r="B274" s="4">
        <v>1972</v>
      </c>
      <c r="C274" s="4">
        <f>'Long run debt'!D77</f>
        <v>46.586086692937258</v>
      </c>
    </row>
    <row r="275" spans="2:3">
      <c r="B275" s="4">
        <v>1973</v>
      </c>
      <c r="C275" s="4">
        <f>'Long run debt'!D78</f>
        <v>45.205155359275366</v>
      </c>
    </row>
    <row r="276" spans="2:3">
      <c r="B276" s="4">
        <v>1974</v>
      </c>
      <c r="C276" s="4">
        <f>'Long run debt'!D79</f>
        <v>47.776687544131534</v>
      </c>
    </row>
    <row r="277" spans="2:3">
      <c r="B277" s="4">
        <v>1975</v>
      </c>
      <c r="C277" s="4">
        <f>'Long run debt'!D80</f>
        <v>49.361429421548131</v>
      </c>
    </row>
    <row r="278" spans="2:3">
      <c r="B278" s="4">
        <v>1976</v>
      </c>
      <c r="C278" s="4">
        <f>'Long run debt'!D81</f>
        <v>47.835072987482285</v>
      </c>
    </row>
    <row r="279" spans="2:3">
      <c r="B279" s="4">
        <v>1977</v>
      </c>
      <c r="C279" s="4">
        <f>'Long run debt'!D82</f>
        <v>44.366810277473938</v>
      </c>
    </row>
    <row r="280" spans="2:3">
      <c r="B280" s="4">
        <v>1978</v>
      </c>
      <c r="C280" s="4">
        <f>'Long run debt'!D83</f>
        <v>42.227878025298601</v>
      </c>
    </row>
    <row r="281" spans="2:3">
      <c r="B281" s="4">
        <v>1979</v>
      </c>
      <c r="C281" s="4">
        <f>'Long run debt'!D84</f>
        <v>39.123038370059326</v>
      </c>
    </row>
    <row r="282" spans="2:3">
      <c r="B282" s="4">
        <v>1980</v>
      </c>
      <c r="C282" s="4">
        <f>'Long run debt'!D85</f>
        <v>40.377375896338712</v>
      </c>
    </row>
    <row r="283" spans="2:3">
      <c r="B283" s="4">
        <v>1981</v>
      </c>
      <c r="C283" s="4">
        <f>'Long run debt'!D86</f>
        <v>40.065153876431644</v>
      </c>
    </row>
    <row r="284" spans="2:3">
      <c r="B284" s="4">
        <v>1982</v>
      </c>
      <c r="C284" s="4">
        <f>'Long run debt'!D87</f>
        <v>38.696525782107891</v>
      </c>
    </row>
    <row r="285" spans="2:3">
      <c r="B285" s="4">
        <v>1983</v>
      </c>
      <c r="C285" s="4">
        <f>'Long run debt'!D88</f>
        <v>38.851657553481907</v>
      </c>
    </row>
    <row r="286" spans="2:3">
      <c r="B286" s="4">
        <v>1984</v>
      </c>
      <c r="C286" s="4">
        <f>'Long run debt'!D89</f>
        <v>38.713145455397274</v>
      </c>
    </row>
    <row r="287" spans="2:3">
      <c r="B287" s="4">
        <v>1985</v>
      </c>
      <c r="C287" s="4">
        <f>'Long run debt'!D90</f>
        <v>37.082000282964181</v>
      </c>
    </row>
    <row r="288" spans="2:3">
      <c r="B288" s="4">
        <v>1986</v>
      </c>
      <c r="C288" s="4">
        <f>'Long run debt'!D91</f>
        <v>34.84298852340897</v>
      </c>
    </row>
    <row r="289" spans="2:3">
      <c r="B289" s="4">
        <v>1987</v>
      </c>
      <c r="C289" s="4">
        <f>'Long run debt'!D92</f>
        <v>30.989498003454386</v>
      </c>
    </row>
    <row r="290" spans="2:3">
      <c r="B290" s="4">
        <v>1988</v>
      </c>
      <c r="C290" s="4">
        <f>'Long run debt'!D93</f>
        <v>25.63709088240298</v>
      </c>
    </row>
    <row r="291" spans="2:3">
      <c r="B291" s="4">
        <v>1989</v>
      </c>
      <c r="C291" s="4">
        <f>'Long run debt'!D94</f>
        <v>23.098691783769482</v>
      </c>
    </row>
    <row r="292" spans="2:3">
      <c r="B292" s="4">
        <v>1990</v>
      </c>
      <c r="C292" s="4">
        <f>'Long run debt'!D95</f>
        <v>21.709458197439691</v>
      </c>
    </row>
    <row r="293" spans="2:3">
      <c r="B293" s="4">
        <v>1991</v>
      </c>
      <c r="C293" s="4">
        <f>'Long run debt'!D96</f>
        <v>22.868965517241378</v>
      </c>
    </row>
    <row r="294" spans="2:3">
      <c r="B294" s="4">
        <v>1992</v>
      </c>
      <c r="C294" s="4">
        <f>'Long run debt'!D97</f>
        <v>26.675580547305227</v>
      </c>
    </row>
    <row r="295" spans="2:3">
      <c r="B295" s="4">
        <v>1993</v>
      </c>
      <c r="C295" s="4">
        <f>'Long run debt'!D98</f>
        <v>31.197195499511064</v>
      </c>
    </row>
    <row r="296" spans="2:3">
      <c r="B296" s="4">
        <v>1994</v>
      </c>
      <c r="C296" s="4">
        <f>'Long run debt'!D99</f>
        <v>34.573117374541305</v>
      </c>
    </row>
    <row r="297" spans="2:3">
      <c r="B297" s="4">
        <v>1995</v>
      </c>
      <c r="C297" s="4">
        <f>'Long run debt'!D100</f>
        <v>36.064865252213323</v>
      </c>
    </row>
    <row r="298" spans="2:3">
      <c r="B298" s="4">
        <v>1996</v>
      </c>
      <c r="C298" s="4">
        <f>'Long run debt'!D101</f>
        <v>36.671341293938234</v>
      </c>
    </row>
    <row r="299" spans="2:3">
      <c r="B299" s="4">
        <v>1997</v>
      </c>
      <c r="C299" s="4">
        <f>'Long run debt'!D102</f>
        <v>35.685563400739397</v>
      </c>
    </row>
    <row r="300" spans="2:3">
      <c r="B300" s="4">
        <v>1998</v>
      </c>
      <c r="C300" s="4">
        <f>'Long run debt'!D103</f>
        <v>33.864843458814761</v>
      </c>
    </row>
    <row r="301" spans="2:3">
      <c r="B301" s="4">
        <v>1999</v>
      </c>
      <c r="C301" s="4">
        <f>'Long run debt'!D104</f>
        <v>31.254727877224635</v>
      </c>
    </row>
    <row r="302" spans="2:3">
      <c r="B302" s="4">
        <v>2000</v>
      </c>
      <c r="C302" s="4">
        <f>'Long run debt'!D105</f>
        <v>27.202156324678555</v>
      </c>
    </row>
    <row r="303" spans="2:3">
      <c r="B303" s="4">
        <v>2001</v>
      </c>
      <c r="C303" s="4">
        <f>'Long run debt'!D106</f>
        <v>26.790780217483118</v>
      </c>
    </row>
    <row r="304" spans="2:3">
      <c r="B304" s="4">
        <v>2002</v>
      </c>
      <c r="C304" s="4">
        <f>'Long run debt'!D107</f>
        <v>28.098460882582348</v>
      </c>
    </row>
    <row r="305" spans="2:3">
      <c r="B305" s="4">
        <v>2003</v>
      </c>
      <c r="C305" s="4">
        <f>'Long run debt'!D108</f>
        <v>29.274584547349512</v>
      </c>
    </row>
    <row r="306" spans="2:3">
      <c r="B306" s="4">
        <v>2004</v>
      </c>
      <c r="C306" s="4">
        <f>'Long run debt'!D109</f>
        <v>31.752626917567824</v>
      </c>
    </row>
    <row r="307" spans="2:3">
      <c r="B307" s="4">
        <v>2005</v>
      </c>
      <c r="C307" s="4">
        <f>'Long run debt'!D110</f>
        <v>32.622142210260158</v>
      </c>
    </row>
    <row r="308" spans="2:3">
      <c r="B308" s="4">
        <v>2006</v>
      </c>
      <c r="C308" s="4">
        <f>'Long run debt'!D111</f>
        <v>33.426779606974549</v>
      </c>
    </row>
    <row r="309" spans="2:3">
      <c r="B309" s="4">
        <v>2007</v>
      </c>
      <c r="C309" s="4">
        <f>'Long run debt'!D112</f>
        <v>34.1655005764446</v>
      </c>
    </row>
    <row r="310" spans="2:3">
      <c r="B310" s="4">
        <v>2008</v>
      </c>
      <c r="C310" s="4">
        <f>'Long run debt'!D113</f>
        <v>48.708571767464917</v>
      </c>
    </row>
    <row r="311" spans="2:3">
      <c r="B311" s="4">
        <v>2009</v>
      </c>
      <c r="C311" s="4">
        <f>'Long run debt'!D114</f>
        <v>62.6</v>
      </c>
    </row>
    <row r="312" spans="2:3">
      <c r="B312" s="4">
        <v>2010</v>
      </c>
      <c r="C312" s="4">
        <f>'Long run debt'!D115</f>
        <v>69.2</v>
      </c>
    </row>
    <row r="313" spans="2:3">
      <c r="B313" s="4">
        <v>2011</v>
      </c>
      <c r="C313" s="4">
        <f>'Long run debt'!D116</f>
        <v>72.8</v>
      </c>
    </row>
    <row r="314" spans="2:3">
      <c r="B314" s="4">
        <v>2012</v>
      </c>
      <c r="C314" s="4">
        <f>'Long run debt'!D117</f>
        <v>76.2</v>
      </c>
    </row>
    <row r="315" spans="2:3">
      <c r="B315" s="4">
        <v>2013</v>
      </c>
      <c r="C315" s="4">
        <f>'Long run debt'!D118</f>
        <v>78</v>
      </c>
    </row>
    <row r="316" spans="2:3">
      <c r="B316" s="4">
        <v>2014</v>
      </c>
      <c r="C316" s="4">
        <f>'Long run debt'!D119</f>
        <v>80.2</v>
      </c>
    </row>
    <row r="317" spans="2:3">
      <c r="B317" s="4">
        <v>2015</v>
      </c>
      <c r="C317" s="4">
        <f>'Long run debt'!D120</f>
        <v>79.8</v>
      </c>
    </row>
    <row r="318" spans="2:3">
      <c r="B318" s="4">
        <v>2016</v>
      </c>
      <c r="C318" s="4">
        <f>'Long run debt'!D121</f>
        <v>82.5</v>
      </c>
    </row>
    <row r="319" spans="2:3">
      <c r="B319" s="4">
        <v>2017</v>
      </c>
      <c r="C319" s="4">
        <f>'Long run debt'!D122</f>
        <v>82.1</v>
      </c>
    </row>
    <row r="320" spans="2:3">
      <c r="B320" s="4">
        <v>2018</v>
      </c>
      <c r="C320" s="4">
        <f>'Long run debt'!D123</f>
        <v>80.400000000000006</v>
      </c>
    </row>
    <row r="321" spans="2:3">
      <c r="B321" s="4">
        <v>2019</v>
      </c>
      <c r="C321" s="4">
        <f>'Long run debt'!D124</f>
        <v>84.4</v>
      </c>
    </row>
    <row r="322" spans="2:3">
      <c r="B322" s="4">
        <v>2020</v>
      </c>
      <c r="C322" s="4">
        <f>'Long run debt'!D125</f>
        <v>97.7</v>
      </c>
    </row>
    <row r="323" spans="2:3">
      <c r="B323" s="4">
        <v>2021</v>
      </c>
      <c r="C323" s="4">
        <f>'Long run debt'!D126</f>
        <v>107.35821544973156</v>
      </c>
    </row>
    <row r="324" spans="2:3">
      <c r="B324" s="4">
        <v>2022</v>
      </c>
      <c r="C324" s="4">
        <f>'Long run debt'!D127</f>
        <v>108.99735751435642</v>
      </c>
    </row>
    <row r="325" spans="2:3">
      <c r="B325" s="4">
        <v>2023</v>
      </c>
      <c r="C325" s="4">
        <f>'Long run debt'!D128</f>
        <v>109.68430399239715</v>
      </c>
    </row>
    <row r="326" spans="2:3">
      <c r="B326" s="4">
        <v>2024</v>
      </c>
      <c r="C326" s="4">
        <f>'Long run debt'!D129</f>
        <v>106.1770400913515</v>
      </c>
    </row>
    <row r="327" spans="2:3">
      <c r="B327" s="4">
        <v>2025</v>
      </c>
      <c r="C327" s="4">
        <f>'Long run debt'!D130</f>
        <v>103.76445646039882</v>
      </c>
    </row>
    <row r="328" spans="2:3">
      <c r="B328" s="4"/>
      <c r="C328" s="4"/>
    </row>
    <row r="329" spans="2:3">
      <c r="B329" s="4"/>
      <c r="C329" s="4"/>
    </row>
    <row r="330" spans="2:3">
      <c r="B330" s="4"/>
    </row>
    <row r="331" spans="2:3">
      <c r="B33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GDP data</vt:lpstr>
      <vt:lpstr>Fiscal data</vt:lpstr>
      <vt:lpstr>Long run debt</vt:lpstr>
      <vt:lpstr>Graph - GDP</vt:lpstr>
      <vt:lpstr>Graph - borrow</vt:lpstr>
      <vt:lpstr>Graph - receipts and spending</vt:lpstr>
      <vt:lpstr>Graph - debt</vt:lpstr>
      <vt:lpstr>Graph - LR 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Emmerson</dc:creator>
  <cp:lastModifiedBy>Microsoft Office User</cp:lastModifiedBy>
  <dcterms:created xsi:type="dcterms:W3CDTF">2020-11-04T14:30:06Z</dcterms:created>
  <dcterms:modified xsi:type="dcterms:W3CDTF">2021-05-12T11:13:40Z</dcterms:modified>
</cp:coreProperties>
</file>